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rvapp\FolderRedirections$\j.smykal\Desktop\"/>
    </mc:Choice>
  </mc:AlternateContent>
  <xr:revisionPtr revIDLastSave="0" documentId="8_{2BF35059-C32D-401C-BCD2-B66BC5C8E197}" xr6:coauthVersionLast="47" xr6:coauthVersionMax="47" xr10:uidLastSave="{00000000-0000-0000-0000-000000000000}"/>
  <bookViews>
    <workbookView xWindow="-120" yWindow="-120" windowWidth="29040" windowHeight="15840" xr2:uid="{F3CD6FD1-7159-40FB-8B65-86BE6B275096}"/>
  </bookViews>
  <sheets>
    <sheet name="Lis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V36" i="1" l="1"/>
  <c r="U37" i="1" s="1"/>
  <c r="U36" i="1"/>
  <c r="T36" i="1"/>
  <c r="R36" i="1"/>
  <c r="Q36" i="1"/>
  <c r="N36" i="1"/>
  <c r="M36" i="1"/>
  <c r="L36" i="1"/>
  <c r="K36" i="1"/>
  <c r="J36" i="1"/>
  <c r="I36" i="1"/>
  <c r="I38" i="1" s="1"/>
  <c r="E36" i="1"/>
  <c r="D36" i="1"/>
  <c r="C36" i="1"/>
  <c r="D38" i="1" s="1"/>
  <c r="AW17" i="1"/>
  <c r="AV17" i="1"/>
  <c r="AU17" i="1"/>
  <c r="AT17" i="1"/>
  <c r="AS17" i="1"/>
  <c r="AR17" i="1"/>
  <c r="L38" i="1" s="1"/>
  <c r="AQ17" i="1"/>
  <c r="AP17" i="1"/>
  <c r="AO17" i="1"/>
  <c r="AN17" i="1"/>
  <c r="AM17" i="1"/>
  <c r="AK17" i="1"/>
  <c r="AJ17" i="1"/>
  <c r="AI17" i="1"/>
  <c r="AH17" i="1"/>
  <c r="AG17" i="1"/>
  <c r="AF17" i="1"/>
  <c r="AE18" i="1" s="1"/>
  <c r="AE17" i="1"/>
  <c r="AD17" i="1"/>
  <c r="AC17" i="1"/>
  <c r="AB18" i="1" s="1"/>
  <c r="AB17" i="1"/>
  <c r="AA17" i="1"/>
  <c r="Z17" i="1"/>
  <c r="Y18" i="1" s="1"/>
  <c r="Y17" i="1"/>
  <c r="X17" i="1"/>
  <c r="W17" i="1"/>
  <c r="V18" i="1" s="1"/>
  <c r="V17" i="1"/>
  <c r="U17" i="1"/>
  <c r="T17" i="1"/>
  <c r="S18" i="1" s="1"/>
  <c r="S17" i="1"/>
  <c r="R17" i="1"/>
  <c r="Q17" i="1"/>
  <c r="P18" i="1" s="1"/>
  <c r="P17" i="1"/>
  <c r="O17" i="1"/>
  <c r="N17" i="1"/>
  <c r="M18" i="1" s="1"/>
  <c r="M17" i="1"/>
  <c r="L17" i="1"/>
  <c r="K17" i="1"/>
  <c r="J18" i="1" s="1"/>
  <c r="J17" i="1"/>
  <c r="I17" i="1"/>
  <c r="H17" i="1"/>
  <c r="D39" i="1" s="1"/>
  <c r="G17" i="1"/>
  <c r="F17" i="1"/>
  <c r="O38" i="1" s="1"/>
  <c r="E17" i="1"/>
  <c r="D18" i="1" s="1"/>
  <c r="D17" i="1"/>
  <c r="C17" i="1"/>
  <c r="G18" i="1" l="1"/>
  <c r="D37" i="1" s="1"/>
</calcChain>
</file>

<file path=xl/sharedStrings.xml><?xml version="1.0" encoding="utf-8"?>
<sst xmlns="http://schemas.openxmlformats.org/spreadsheetml/2006/main" count="205" uniqueCount="107">
  <si>
    <t>2021 s DPH</t>
  </si>
  <si>
    <t>Směsný komunální odpad SKO velkoobj.</t>
  </si>
  <si>
    <t>Směsný komunální odpad SKO - SD</t>
  </si>
  <si>
    <t>Objemný odpad - SD</t>
  </si>
  <si>
    <t>BRKO - SD</t>
  </si>
  <si>
    <t>DŘEVO - SD</t>
  </si>
  <si>
    <t>Směsné stavební a demoliční odpady - SD</t>
  </si>
  <si>
    <t>CIHLY - SD</t>
  </si>
  <si>
    <t>BETON - SD</t>
  </si>
  <si>
    <t>PNEUMATIKY - SD</t>
  </si>
  <si>
    <t>Nebezpečný odpad (barva, oleje) - SD</t>
  </si>
  <si>
    <t>Nepoužitelná léčiva</t>
  </si>
  <si>
    <t>Baterie</t>
  </si>
  <si>
    <t>Separovaný odpad - zvony</t>
  </si>
  <si>
    <t>KOVY</t>
  </si>
  <si>
    <t>2021                             2021                                  2021</t>
  </si>
  <si>
    <t>Měsíc</t>
  </si>
  <si>
    <t>SKO (t)</t>
  </si>
  <si>
    <t>Uložení SKO (Kč)</t>
  </si>
  <si>
    <t>Doprava SKO (kč)</t>
  </si>
  <si>
    <t>Objemný odpad (t)</t>
  </si>
  <si>
    <t>Uložení objemný odpad (Kč)</t>
  </si>
  <si>
    <t>Doprava objemný odpad (kč)</t>
  </si>
  <si>
    <t>BRKO (t)</t>
  </si>
  <si>
    <t>Likvidace BRKO (Kč)</t>
  </si>
  <si>
    <t>Doprava BRKO (Kč)</t>
  </si>
  <si>
    <t>DŘEVO (t)</t>
  </si>
  <si>
    <t>Likvidace DŘEVO (Kč)</t>
  </si>
  <si>
    <t>Doprava DŘEVO (Kč)</t>
  </si>
  <si>
    <t>Směsné stavební a demoliční odpady (t)</t>
  </si>
  <si>
    <t>Likvidace 170904 (Kč)</t>
  </si>
  <si>
    <t>Doprava 170904 (Kč)</t>
  </si>
  <si>
    <t>CIHLY (t)</t>
  </si>
  <si>
    <t>Likvidace CIHLY (Kč)</t>
  </si>
  <si>
    <t>Doprava CIHLY (Kč)</t>
  </si>
  <si>
    <t>BETON (t)</t>
  </si>
  <si>
    <t>Likvidace BETON (Kč)</t>
  </si>
  <si>
    <t>Doprava BETON (Kč)</t>
  </si>
  <si>
    <t>PNEU (t)</t>
  </si>
  <si>
    <t>Likvidace PNEU (Kč)</t>
  </si>
  <si>
    <t>Doprava PNEU (Kč)</t>
  </si>
  <si>
    <t>NO (t)</t>
  </si>
  <si>
    <t>Likvidace NO (Kč)</t>
  </si>
  <si>
    <t>Doprava NO (Kč)</t>
  </si>
  <si>
    <t>Nepoužitelná léčiva (léčiva)</t>
  </si>
  <si>
    <t>Likvidace (Kč)</t>
  </si>
  <si>
    <t>Baterie (t)</t>
  </si>
  <si>
    <t>Doprava (Kč)</t>
  </si>
  <si>
    <t>Nákup, oprava kontejneru, pronájem</t>
  </si>
  <si>
    <t>Odměna od Elektrowinu za elektro odpad</t>
  </si>
  <si>
    <t>Odměna od ASEKOLu za elektro odpad</t>
  </si>
  <si>
    <t>Odměna od      EKO-KOMu za separovaný sběr</t>
  </si>
  <si>
    <t>Celková likvidace</t>
  </si>
  <si>
    <t>Plasty</t>
  </si>
  <si>
    <t>Papír a lepenka</t>
  </si>
  <si>
    <t>Sklo</t>
  </si>
  <si>
    <t>Papír a lepenka - škola</t>
  </si>
  <si>
    <t>Kovy (t)</t>
  </si>
  <si>
    <t>Odměna za kov (Kč)</t>
  </si>
  <si>
    <t>Doprava KOVY (Kč)</t>
  </si>
  <si>
    <t>Textil (TextilEco, a.s.)</t>
  </si>
  <si>
    <t>FS</t>
  </si>
  <si>
    <t>Mališ</t>
  </si>
  <si>
    <t>t</t>
  </si>
  <si>
    <t>Kč</t>
  </si>
  <si>
    <t>EcoBat</t>
  </si>
  <si>
    <t>Kč bez DPH</t>
  </si>
  <si>
    <t>Frýdecká skládka (Kč)</t>
  </si>
  <si>
    <t>HK Šrot</t>
  </si>
  <si>
    <t>kg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</si>
  <si>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</si>
  <si>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</si>
  <si>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</si>
  <si>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</si>
  <si>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</si>
  <si>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</si>
  <si>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</si>
  <si>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</si>
  <si>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</si>
  <si>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</si>
  <si>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</si>
  <si>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</si>
  <si>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Celkem</t>
  </si>
  <si>
    <t>Roční bilance směsného komunálního odpadu - popelnice</t>
  </si>
  <si>
    <t>Svoz Boneti na AVE FnO.</t>
  </si>
  <si>
    <t>Svoz plastů popelnice</t>
  </si>
  <si>
    <t>Tabulové sklo SD</t>
  </si>
  <si>
    <t>sklo (t)</t>
  </si>
  <si>
    <t>výkup Kč sklo (Kč)</t>
  </si>
  <si>
    <t>Množství (t)</t>
  </si>
  <si>
    <t>Uložení FS (Kč)</t>
  </si>
  <si>
    <t>Poznámky</t>
  </si>
  <si>
    <t>Plast (t)</t>
  </si>
  <si>
    <t>Převzetí Kč</t>
  </si>
  <si>
    <t xml:space="preserve">Sklo (t) </t>
  </si>
  <si>
    <t>Výkup Kč</t>
  </si>
  <si>
    <t xml:space="preserve">SKO (t) </t>
  </si>
  <si>
    <t>Frýdecká skládka</t>
  </si>
  <si>
    <t>AVE</t>
  </si>
  <si>
    <t>FM skládka</t>
  </si>
  <si>
    <t>51706,,45</t>
  </si>
  <si>
    <t xml:space="preserve">                                                                                                                                    </t>
  </si>
  <si>
    <t>Celkem 2021</t>
  </si>
  <si>
    <t>Tun na skládku</t>
  </si>
  <si>
    <t>Plast</t>
  </si>
  <si>
    <t>SKO</t>
  </si>
  <si>
    <t>Doprava celkem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</si>
</sst>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.00\ &quot;Kč&quot;"/>
    <numFmt numFmtId="165" formatCode="#,##0.000"/>
    <numFmt numFmtId="166" formatCode="#,##0.0000"/>
    <numFmt numFmtId="167" formatCode="#,##0\ _K_č"/>
    <numFmt numFmtId="168" formatCode="#,##0\ &quot;Kč&quot;"/>
    <numFmt numFmtId="169" formatCode="#,##0.0"/>
  </numFmts>
  <fonts count="1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26"/>
      <color theme="1"/>
      <name val="Calibri"/>
      <family val="2"/>
      <charset val="238"/>
      <scheme val="minor"/>
    </font>
    <font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rgb="FFFF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6"/>
      <name val="Calibri"/>
      <family val="2"/>
      <scheme val="minor"/>
    </font>
    <font>
      <sz val="16"/>
      <name val="Calibri"/>
      <family val="2"/>
      <scheme val="minor"/>
    </font>
    <font>
      <b/>
      <sz val="11"/>
      <name val="Calibri"/>
      <family val="2"/>
      <charset val="238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7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 style="medium">
        <color auto="1"/>
      </right>
      <top style="thick">
        <color auto="1"/>
      </top>
      <bottom style="thin">
        <color auto="1"/>
      </bottom>
      <diagonal/>
    </border>
    <border>
      <left style="medium">
        <color auto="1"/>
      </left>
      <right/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auto="1"/>
      </bottom>
      <diagonal/>
    </border>
    <border>
      <left style="thick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ck">
        <color auto="1"/>
      </left>
      <right style="thin">
        <color auto="1"/>
      </right>
      <top style="medium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44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3" fillId="0" borderId="10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0" fillId="0" borderId="15" xfId="0" applyBorder="1"/>
    <xf numFmtId="0" fontId="5" fillId="0" borderId="16" xfId="0" applyFont="1" applyBorder="1" applyAlignment="1">
      <alignment horizontal="center" vertical="center" textRotation="90" wrapText="1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 wrapText="1"/>
    </xf>
    <xf numFmtId="0" fontId="1" fillId="0" borderId="19" xfId="0" applyFont="1" applyBorder="1" applyAlignment="1">
      <alignment horizontal="center" wrapText="1"/>
    </xf>
    <xf numFmtId="0" fontId="1" fillId="0" borderId="13" xfId="0" applyFont="1" applyBorder="1" applyAlignment="1">
      <alignment horizontal="center" wrapText="1"/>
    </xf>
    <xf numFmtId="0" fontId="1" fillId="0" borderId="20" xfId="0" applyFont="1" applyBorder="1" applyAlignment="1">
      <alignment horizontal="center" wrapText="1"/>
    </xf>
    <xf numFmtId="0" fontId="1" fillId="0" borderId="21" xfId="0" applyFont="1" applyBorder="1" applyAlignment="1">
      <alignment horizontal="center" wrapText="1"/>
    </xf>
    <xf numFmtId="0" fontId="1" fillId="0" borderId="11" xfId="0" applyFont="1" applyBorder="1" applyAlignment="1">
      <alignment horizontal="center" wrapText="1"/>
    </xf>
    <xf numFmtId="0" fontId="1" fillId="0" borderId="22" xfId="0" applyFont="1" applyBorder="1" applyAlignment="1">
      <alignment horizontal="center" wrapText="1"/>
    </xf>
    <xf numFmtId="0" fontId="1" fillId="0" borderId="12" xfId="0" applyFont="1" applyBorder="1" applyAlignment="1">
      <alignment horizontal="center" wrapText="1"/>
    </xf>
    <xf numFmtId="0" fontId="1" fillId="0" borderId="23" xfId="0" applyFont="1" applyBorder="1" applyAlignment="1">
      <alignment horizontal="center" wrapText="1"/>
    </xf>
    <xf numFmtId="0" fontId="5" fillId="0" borderId="23" xfId="0" applyFont="1" applyBorder="1" applyAlignment="1">
      <alignment horizontal="center" vertical="center" textRotation="90" wrapText="1"/>
    </xf>
    <xf numFmtId="0" fontId="0" fillId="0" borderId="24" xfId="0" applyBorder="1"/>
    <xf numFmtId="0" fontId="6" fillId="0" borderId="25" xfId="0" applyFont="1" applyBorder="1" applyAlignment="1">
      <alignment horizontal="center"/>
    </xf>
    <xf numFmtId="0" fontId="6" fillId="0" borderId="26" xfId="0" applyFont="1" applyBorder="1" applyAlignment="1">
      <alignment horizontal="center"/>
    </xf>
    <xf numFmtId="0" fontId="6" fillId="0" borderId="27" xfId="0" applyFont="1" applyBorder="1" applyAlignment="1">
      <alignment horizontal="center"/>
    </xf>
    <xf numFmtId="0" fontId="6" fillId="0" borderId="28" xfId="0" applyFont="1" applyBorder="1" applyAlignment="1">
      <alignment horizontal="center"/>
    </xf>
    <xf numFmtId="0" fontId="6" fillId="0" borderId="29" xfId="0" applyFont="1" applyBorder="1" applyAlignment="1">
      <alignment horizontal="center"/>
    </xf>
    <xf numFmtId="0" fontId="6" fillId="0" borderId="30" xfId="0" applyFont="1" applyBorder="1" applyAlignment="1">
      <alignment horizontal="center"/>
    </xf>
    <xf numFmtId="0" fontId="6" fillId="0" borderId="31" xfId="0" applyFont="1" applyBorder="1" applyAlignment="1">
      <alignment horizontal="center"/>
    </xf>
    <xf numFmtId="0" fontId="6" fillId="0" borderId="32" xfId="0" applyFont="1" applyBorder="1" applyAlignment="1">
      <alignment horizontal="center"/>
    </xf>
    <xf numFmtId="0" fontId="0" fillId="0" borderId="7" xfId="0" applyBorder="1" applyAlignment="1">
      <alignment horizontal="right" vertical="center"/>
    </xf>
    <xf numFmtId="0" fontId="0" fillId="0" borderId="33" xfId="0" applyBorder="1"/>
    <xf numFmtId="164" fontId="0" fillId="0" borderId="34" xfId="0" applyNumberFormat="1" applyBorder="1"/>
    <xf numFmtId="164" fontId="0" fillId="0" borderId="35" xfId="0" applyNumberFormat="1" applyBorder="1"/>
    <xf numFmtId="0" fontId="0" fillId="0" borderId="36" xfId="0" applyBorder="1"/>
    <xf numFmtId="164" fontId="0" fillId="0" borderId="37" xfId="0" applyNumberFormat="1" applyBorder="1"/>
    <xf numFmtId="4" fontId="0" fillId="0" borderId="38" xfId="0" applyNumberFormat="1" applyBorder="1"/>
    <xf numFmtId="4" fontId="0" fillId="0" borderId="36" xfId="0" applyNumberFormat="1" applyBorder="1"/>
    <xf numFmtId="165" fontId="0" fillId="0" borderId="36" xfId="0" applyNumberFormat="1" applyBorder="1"/>
    <xf numFmtId="165" fontId="0" fillId="0" borderId="38" xfId="0" applyNumberFormat="1" applyBorder="1"/>
    <xf numFmtId="166" fontId="0" fillId="0" borderId="13" xfId="0" applyNumberFormat="1" applyBorder="1"/>
    <xf numFmtId="164" fontId="0" fillId="0" borderId="39" xfId="0" applyNumberFormat="1" applyBorder="1"/>
    <xf numFmtId="167" fontId="0" fillId="0" borderId="40" xfId="0" applyNumberFormat="1" applyBorder="1"/>
    <xf numFmtId="0" fontId="0" fillId="0" borderId="14" xfId="0" applyBorder="1" applyAlignment="1">
      <alignment horizontal="right" vertical="center"/>
    </xf>
    <xf numFmtId="0" fontId="0" fillId="0" borderId="18" xfId="0" applyBorder="1"/>
    <xf numFmtId="164" fontId="0" fillId="0" borderId="19" xfId="0" applyNumberFormat="1" applyBorder="1"/>
    <xf numFmtId="164" fontId="0" fillId="0" borderId="13" xfId="0" applyNumberFormat="1" applyBorder="1"/>
    <xf numFmtId="0" fontId="0" fillId="0" borderId="20" xfId="0" applyBorder="1"/>
    <xf numFmtId="164" fontId="0" fillId="0" borderId="21" xfId="0" applyNumberFormat="1" applyBorder="1"/>
    <xf numFmtId="4" fontId="0" fillId="0" borderId="11" xfId="0" applyNumberFormat="1" applyBorder="1"/>
    <xf numFmtId="4" fontId="0" fillId="0" borderId="20" xfId="0" applyNumberFormat="1" applyBorder="1"/>
    <xf numFmtId="165" fontId="0" fillId="0" borderId="20" xfId="0" applyNumberFormat="1" applyBorder="1"/>
    <xf numFmtId="165" fontId="0" fillId="0" borderId="11" xfId="0" applyNumberFormat="1" applyBorder="1"/>
    <xf numFmtId="164" fontId="0" fillId="0" borderId="12" xfId="0" applyNumberFormat="1" applyBorder="1"/>
    <xf numFmtId="2" fontId="0" fillId="0" borderId="18" xfId="0" applyNumberFormat="1" applyBorder="1"/>
    <xf numFmtId="2" fontId="0" fillId="0" borderId="20" xfId="0" applyNumberFormat="1" applyBorder="1"/>
    <xf numFmtId="164" fontId="0" fillId="0" borderId="41" xfId="0" applyNumberFormat="1" applyBorder="1"/>
    <xf numFmtId="2" fontId="7" fillId="0" borderId="18" xfId="0" applyNumberFormat="1" applyFont="1" applyBorder="1"/>
    <xf numFmtId="2" fontId="7" fillId="0" borderId="20" xfId="0" applyNumberFormat="1" applyFont="1" applyBorder="1"/>
    <xf numFmtId="164" fontId="8" fillId="0" borderId="13" xfId="0" applyNumberFormat="1" applyFont="1" applyBorder="1"/>
    <xf numFmtId="0" fontId="0" fillId="0" borderId="42" xfId="0" applyBorder="1" applyAlignment="1">
      <alignment horizontal="right" vertical="center"/>
    </xf>
    <xf numFmtId="2" fontId="7" fillId="0" borderId="25" xfId="0" applyNumberFormat="1" applyFont="1" applyBorder="1"/>
    <xf numFmtId="164" fontId="0" fillId="0" borderId="26" xfId="0" applyNumberFormat="1" applyBorder="1"/>
    <xf numFmtId="164" fontId="0" fillId="0" borderId="27" xfId="0" applyNumberFormat="1" applyBorder="1"/>
    <xf numFmtId="2" fontId="7" fillId="0" borderId="28" xfId="0" applyNumberFormat="1" applyFont="1" applyBorder="1"/>
    <xf numFmtId="2" fontId="0" fillId="0" borderId="28" xfId="0" applyNumberFormat="1" applyBorder="1"/>
    <xf numFmtId="164" fontId="0" fillId="0" borderId="29" xfId="0" applyNumberFormat="1" applyBorder="1"/>
    <xf numFmtId="4" fontId="0" fillId="0" borderId="30" xfId="0" applyNumberFormat="1" applyBorder="1"/>
    <xf numFmtId="4" fontId="0" fillId="0" borderId="28" xfId="0" applyNumberFormat="1" applyBorder="1"/>
    <xf numFmtId="165" fontId="0" fillId="0" borderId="28" xfId="0" applyNumberFormat="1" applyBorder="1"/>
    <xf numFmtId="165" fontId="0" fillId="0" borderId="43" xfId="0" applyNumberFormat="1" applyBorder="1"/>
    <xf numFmtId="164" fontId="0" fillId="0" borderId="44" xfId="0" applyNumberFormat="1" applyBorder="1"/>
    <xf numFmtId="164" fontId="0" fillId="0" borderId="45" xfId="0" applyNumberFormat="1" applyBorder="1"/>
    <xf numFmtId="166" fontId="0" fillId="0" borderId="45" xfId="0" applyNumberFormat="1" applyBorder="1"/>
    <xf numFmtId="164" fontId="0" fillId="0" borderId="31" xfId="0" applyNumberFormat="1" applyBorder="1"/>
    <xf numFmtId="167" fontId="0" fillId="0" borderId="46" xfId="0" applyNumberFormat="1" applyBorder="1"/>
    <xf numFmtId="0" fontId="0" fillId="0" borderId="47" xfId="0" applyBorder="1" applyAlignment="1">
      <alignment horizontal="right" vertical="center"/>
    </xf>
    <xf numFmtId="0" fontId="1" fillId="0" borderId="48" xfId="0" applyFont="1" applyBorder="1"/>
    <xf numFmtId="164" fontId="0" fillId="0" borderId="49" xfId="0" applyNumberFormat="1" applyBorder="1"/>
    <xf numFmtId="0" fontId="1" fillId="0" borderId="50" xfId="0" applyFont="1" applyBorder="1"/>
    <xf numFmtId="164" fontId="0" fillId="0" borderId="51" xfId="0" applyNumberFormat="1" applyBorder="1"/>
    <xf numFmtId="4" fontId="1" fillId="0" borderId="52" xfId="0" applyNumberFormat="1" applyFont="1" applyBorder="1"/>
    <xf numFmtId="164" fontId="0" fillId="0" borderId="53" xfId="0" applyNumberFormat="1" applyBorder="1"/>
    <xf numFmtId="4" fontId="1" fillId="0" borderId="53" xfId="0" applyNumberFormat="1" applyFont="1" applyBorder="1"/>
    <xf numFmtId="4" fontId="0" fillId="0" borderId="53" xfId="0" applyNumberFormat="1" applyBorder="1"/>
    <xf numFmtId="165" fontId="0" fillId="0" borderId="53" xfId="0" applyNumberFormat="1" applyBorder="1"/>
    <xf numFmtId="164" fontId="0" fillId="0" borderId="54" xfId="0" applyNumberFormat="1" applyBorder="1"/>
    <xf numFmtId="168" fontId="0" fillId="0" borderId="55" xfId="0" applyNumberFormat="1" applyBorder="1"/>
    <xf numFmtId="164" fontId="1" fillId="0" borderId="56" xfId="0" applyNumberFormat="1" applyFont="1" applyBorder="1"/>
    <xf numFmtId="166" fontId="0" fillId="0" borderId="56" xfId="0" applyNumberFormat="1" applyBorder="1"/>
    <xf numFmtId="164" fontId="0" fillId="0" borderId="57" xfId="0" applyNumberFormat="1" applyBorder="1"/>
    <xf numFmtId="167" fontId="0" fillId="0" borderId="1" xfId="0" applyNumberFormat="1" applyBorder="1"/>
    <xf numFmtId="0" fontId="0" fillId="0" borderId="58" xfId="0" applyBorder="1"/>
    <xf numFmtId="0" fontId="1" fillId="0" borderId="58" xfId="0" applyFont="1" applyBorder="1"/>
    <xf numFmtId="164" fontId="1" fillId="0" borderId="59" xfId="0" applyNumberFormat="1" applyFont="1" applyBorder="1" applyAlignment="1">
      <alignment horizontal="center" vertical="center" wrapText="1"/>
    </xf>
    <xf numFmtId="164" fontId="1" fillId="0" borderId="60" xfId="0" applyNumberFormat="1" applyFont="1" applyBorder="1" applyAlignment="1">
      <alignment horizontal="center" vertical="center" wrapText="1"/>
    </xf>
    <xf numFmtId="164" fontId="1" fillId="0" borderId="61" xfId="0" applyNumberFormat="1" applyFont="1" applyBorder="1" applyAlignment="1">
      <alignment horizontal="center" vertical="center" wrapText="1"/>
    </xf>
    <xf numFmtId="164" fontId="1" fillId="0" borderId="62" xfId="0" applyNumberFormat="1" applyFont="1" applyBorder="1" applyAlignment="1">
      <alignment horizontal="center" vertical="center" wrapText="1"/>
    </xf>
    <xf numFmtId="4" fontId="0" fillId="0" borderId="58" xfId="0" applyNumberFormat="1" applyBorder="1"/>
    <xf numFmtId="165" fontId="0" fillId="0" borderId="58" xfId="0" applyNumberFormat="1" applyBorder="1"/>
    <xf numFmtId="165" fontId="0" fillId="0" borderId="63" xfId="0" applyNumberFormat="1" applyBorder="1"/>
    <xf numFmtId="165" fontId="0" fillId="0" borderId="64" xfId="0" applyNumberFormat="1" applyBorder="1"/>
    <xf numFmtId="16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64" fontId="1" fillId="0" borderId="62" xfId="0" applyNumberFormat="1" applyFont="1" applyBorder="1"/>
    <xf numFmtId="164" fontId="1" fillId="0" borderId="65" xfId="0" applyNumberFormat="1" applyFont="1" applyBorder="1"/>
    <xf numFmtId="166" fontId="0" fillId="0" borderId="58" xfId="0" applyNumberFormat="1" applyBorder="1"/>
    <xf numFmtId="166" fontId="0" fillId="0" borderId="62" xfId="0" applyNumberFormat="1" applyBorder="1"/>
    <xf numFmtId="166" fontId="0" fillId="0" borderId="65" xfId="0" applyNumberFormat="1" applyBorder="1"/>
    <xf numFmtId="165" fontId="0" fillId="0" borderId="49" xfId="0" applyNumberFormat="1" applyBorder="1"/>
    <xf numFmtId="164" fontId="0" fillId="0" borderId="64" xfId="0" applyNumberFormat="1" applyBorder="1"/>
    <xf numFmtId="167" fontId="0" fillId="0" borderId="62" xfId="0" applyNumberFormat="1" applyBorder="1"/>
    <xf numFmtId="0" fontId="0" fillId="0" borderId="23" xfId="0" applyBorder="1" applyAlignment="1">
      <alignment horizontal="center" vertical="center" textRotation="90" wrapText="1"/>
    </xf>
    <xf numFmtId="0" fontId="9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164" fontId="11" fillId="0" borderId="0" xfId="0" applyNumberFormat="1" applyFont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164" fontId="1" fillId="0" borderId="0" xfId="0" applyNumberFormat="1" applyFont="1"/>
    <xf numFmtId="164" fontId="0" fillId="0" borderId="0" xfId="0" applyNumberFormat="1"/>
    <xf numFmtId="166" fontId="0" fillId="0" borderId="0" xfId="0" applyNumberFormat="1"/>
    <xf numFmtId="165" fontId="0" fillId="0" borderId="0" xfId="0" applyNumberFormat="1"/>
    <xf numFmtId="167" fontId="0" fillId="0" borderId="0" xfId="0" applyNumberFormat="1"/>
    <xf numFmtId="0" fontId="0" fillId="0" borderId="66" xfId="0" applyBorder="1" applyAlignment="1">
      <alignment horizontal="center" vertical="center" textRotation="90" wrapText="1"/>
    </xf>
    <xf numFmtId="0" fontId="12" fillId="0" borderId="9" xfId="0" applyFont="1" applyBorder="1" applyAlignment="1">
      <alignment wrapText="1"/>
    </xf>
    <xf numFmtId="0" fontId="12" fillId="0" borderId="7" xfId="0" applyFont="1" applyBorder="1" applyAlignment="1">
      <alignment wrapText="1"/>
    </xf>
    <xf numFmtId="0" fontId="12" fillId="0" borderId="8" xfId="0" applyFont="1" applyBorder="1" applyAlignment="1">
      <alignment wrapText="1"/>
    </xf>
    <xf numFmtId="0" fontId="12" fillId="0" borderId="38" xfId="0" applyFont="1" applyBorder="1" applyAlignment="1">
      <alignment wrapText="1"/>
    </xf>
    <xf numFmtId="0" fontId="11" fillId="0" borderId="34" xfId="0" applyFont="1" applyBorder="1" applyAlignment="1">
      <alignment horizontal="left" vertical="center" wrapText="1"/>
    </xf>
    <xf numFmtId="0" fontId="11" fillId="0" borderId="35" xfId="0" applyFont="1" applyBorder="1" applyAlignment="1">
      <alignment horizontal="left" vertical="center" wrapText="1"/>
    </xf>
    <xf numFmtId="0" fontId="13" fillId="0" borderId="9" xfId="0" applyFont="1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2" fillId="0" borderId="20" xfId="0" applyFont="1" applyBorder="1" applyAlignment="1">
      <alignment horizontal="right" vertical="center"/>
    </xf>
    <xf numFmtId="0" fontId="0" fillId="0" borderId="19" xfId="0" applyBorder="1" applyAlignment="1">
      <alignment horizontal="right" vertical="center"/>
    </xf>
    <xf numFmtId="0" fontId="0" fillId="0" borderId="13" xfId="0" applyBorder="1" applyAlignment="1">
      <alignment horizontal="right" vertical="center"/>
    </xf>
    <xf numFmtId="0" fontId="0" fillId="0" borderId="44" xfId="0" applyBorder="1" applyAlignment="1">
      <alignment horizontal="right" vertical="center"/>
    </xf>
    <xf numFmtId="0" fontId="11" fillId="0" borderId="44" xfId="0" applyFont="1" applyBorder="1" applyAlignment="1">
      <alignment horizontal="left" vertical="center" wrapText="1"/>
    </xf>
    <xf numFmtId="0" fontId="11" fillId="0" borderId="45" xfId="0" applyFont="1" applyBorder="1" applyAlignment="1">
      <alignment horizontal="left" vertical="center" wrapText="1"/>
    </xf>
    <xf numFmtId="0" fontId="13" fillId="0" borderId="66" xfId="0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67" xfId="0" applyBorder="1" applyAlignment="1">
      <alignment horizontal="left" vertical="center" wrapText="1"/>
    </xf>
    <xf numFmtId="0" fontId="14" fillId="0" borderId="0" xfId="0" applyFont="1" applyAlignment="1">
      <alignment horizontal="left" vertical="center"/>
    </xf>
    <xf numFmtId="0" fontId="1" fillId="0" borderId="20" xfId="0" applyFont="1" applyBorder="1" applyAlignment="1">
      <alignment horizontal="right" vertical="center"/>
    </xf>
    <xf numFmtId="0" fontId="1" fillId="0" borderId="19" xfId="0" applyFont="1" applyBorder="1" applyAlignment="1">
      <alignment horizontal="right" vertical="center"/>
    </xf>
    <xf numFmtId="0" fontId="1" fillId="0" borderId="13" xfId="0" applyFont="1" applyBorder="1" applyAlignment="1">
      <alignment horizontal="right" vertical="center"/>
    </xf>
    <xf numFmtId="0" fontId="1" fillId="0" borderId="10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5" fillId="0" borderId="38" xfId="0" applyFont="1" applyBorder="1" applyAlignment="1">
      <alignment horizontal="center" vertical="center" wrapText="1"/>
    </xf>
    <xf numFmtId="0" fontId="6" fillId="0" borderId="68" xfId="0" applyFont="1" applyBorder="1" applyAlignment="1">
      <alignment horizontal="center"/>
    </xf>
    <xf numFmtId="0" fontId="6" fillId="0" borderId="44" xfId="0" applyFont="1" applyBorder="1" applyAlignment="1">
      <alignment horizontal="center"/>
    </xf>
    <xf numFmtId="0" fontId="6" fillId="0" borderId="45" xfId="0" applyFont="1" applyBorder="1" applyAlignment="1">
      <alignment horizontal="center"/>
    </xf>
    <xf numFmtId="0" fontId="0" fillId="0" borderId="68" xfId="0" applyBorder="1" applyAlignment="1">
      <alignment horizontal="right" vertical="center"/>
    </xf>
    <xf numFmtId="0" fontId="6" fillId="0" borderId="44" xfId="0" applyFont="1" applyBorder="1" applyAlignment="1">
      <alignment horizontal="right" vertical="center"/>
    </xf>
    <xf numFmtId="0" fontId="0" fillId="0" borderId="45" xfId="0" applyBorder="1" applyAlignment="1">
      <alignment horizontal="right" vertical="center"/>
    </xf>
    <xf numFmtId="0" fontId="0" fillId="0" borderId="10" xfId="0" applyBorder="1" applyAlignment="1">
      <alignment horizontal="right" vertical="center"/>
    </xf>
    <xf numFmtId="0" fontId="0" fillId="0" borderId="10" xfId="0" applyBorder="1" applyAlignment="1">
      <alignment horizontal="center" vertical="center" wrapText="1"/>
    </xf>
    <xf numFmtId="0" fontId="0" fillId="0" borderId="69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0" fillId="0" borderId="40" xfId="0" applyBorder="1" applyAlignment="1">
      <alignment horizontal="right" vertical="center"/>
    </xf>
    <xf numFmtId="0" fontId="16" fillId="0" borderId="14" xfId="0" applyFont="1" applyBorder="1" applyAlignment="1">
      <alignment horizontal="center" vertical="center" wrapText="1"/>
    </xf>
    <xf numFmtId="0" fontId="7" fillId="0" borderId="69" xfId="0" applyFont="1" applyBorder="1" applyAlignment="1">
      <alignment horizontal="center" vertical="center" wrapText="1"/>
    </xf>
    <xf numFmtId="0" fontId="0" fillId="0" borderId="20" xfId="0" applyBorder="1" applyAlignment="1">
      <alignment horizontal="right" vertical="center"/>
    </xf>
    <xf numFmtId="164" fontId="0" fillId="0" borderId="19" xfId="0" applyNumberFormat="1" applyBorder="1" applyAlignment="1">
      <alignment horizontal="right" vertical="center"/>
    </xf>
    <xf numFmtId="0" fontId="0" fillId="0" borderId="20" xfId="0" applyBorder="1" applyAlignment="1">
      <alignment vertical="center"/>
    </xf>
    <xf numFmtId="164" fontId="0" fillId="0" borderId="12" xfId="0" applyNumberFormat="1" applyBorder="1" applyAlignment="1">
      <alignment vertical="center"/>
    </xf>
    <xf numFmtId="164" fontId="0" fillId="0" borderId="20" xfId="0" applyNumberFormat="1" applyBorder="1" applyAlignment="1">
      <alignment vertical="center"/>
    </xf>
    <xf numFmtId="164" fontId="7" fillId="0" borderId="13" xfId="0" applyNumberFormat="1" applyFont="1" applyBorder="1" applyAlignment="1">
      <alignment vertical="center"/>
    </xf>
    <xf numFmtId="0" fontId="7" fillId="0" borderId="11" xfId="0" applyFont="1" applyBorder="1" applyAlignment="1">
      <alignment vertical="center" wrapText="1"/>
    </xf>
    <xf numFmtId="0" fontId="0" fillId="0" borderId="11" xfId="0" applyBorder="1" applyAlignment="1">
      <alignment vertical="center"/>
    </xf>
    <xf numFmtId="164" fontId="0" fillId="0" borderId="13" xfId="0" applyNumberFormat="1" applyBorder="1" applyAlignment="1">
      <alignment vertical="center"/>
    </xf>
    <xf numFmtId="169" fontId="0" fillId="0" borderId="20" xfId="0" applyNumberFormat="1" applyBorder="1" applyAlignment="1">
      <alignment vertical="center"/>
    </xf>
    <xf numFmtId="4" fontId="0" fillId="0" borderId="20" xfId="0" applyNumberFormat="1" applyBorder="1" applyAlignment="1">
      <alignment vertical="center"/>
    </xf>
    <xf numFmtId="2" fontId="0" fillId="0" borderId="19" xfId="0" applyNumberFormat="1" applyBorder="1" applyAlignment="1">
      <alignment horizontal="right" vertical="center"/>
    </xf>
    <xf numFmtId="2" fontId="0" fillId="0" borderId="20" xfId="0" applyNumberFormat="1" applyBorder="1" applyAlignment="1">
      <alignment vertical="center"/>
    </xf>
    <xf numFmtId="2" fontId="0" fillId="0" borderId="11" xfId="0" applyNumberFormat="1" applyBorder="1" applyAlignment="1">
      <alignment vertical="center"/>
    </xf>
    <xf numFmtId="0" fontId="0" fillId="0" borderId="28" xfId="0" applyBorder="1" applyAlignment="1">
      <alignment vertical="center"/>
    </xf>
    <xf numFmtId="164" fontId="0" fillId="0" borderId="31" xfId="0" applyNumberFormat="1" applyBorder="1" applyAlignment="1">
      <alignment vertical="center"/>
    </xf>
    <xf numFmtId="4" fontId="0" fillId="0" borderId="28" xfId="0" applyNumberFormat="1" applyBorder="1" applyAlignment="1">
      <alignment vertical="center"/>
    </xf>
    <xf numFmtId="164" fontId="7" fillId="0" borderId="27" xfId="0" applyNumberFormat="1" applyFont="1" applyBorder="1" applyAlignment="1">
      <alignment vertical="center"/>
    </xf>
    <xf numFmtId="0" fontId="7" fillId="0" borderId="30" xfId="0" applyFont="1" applyBorder="1" applyAlignment="1">
      <alignment vertical="center" wrapText="1"/>
    </xf>
    <xf numFmtId="0" fontId="0" fillId="0" borderId="32" xfId="0" applyBorder="1" applyAlignment="1">
      <alignment horizontal="right" vertical="center"/>
    </xf>
    <xf numFmtId="0" fontId="0" fillId="0" borderId="30" xfId="0" applyBorder="1" applyAlignment="1">
      <alignment vertical="center"/>
    </xf>
    <xf numFmtId="164" fontId="0" fillId="0" borderId="27" xfId="0" applyNumberFormat="1" applyBorder="1" applyAlignment="1">
      <alignment vertical="center"/>
    </xf>
    <xf numFmtId="0" fontId="0" fillId="0" borderId="28" xfId="0" applyBorder="1"/>
    <xf numFmtId="0" fontId="0" fillId="0" borderId="26" xfId="0" applyBorder="1"/>
    <xf numFmtId="0" fontId="0" fillId="0" borderId="27" xfId="0" applyBorder="1"/>
    <xf numFmtId="0" fontId="1" fillId="0" borderId="70" xfId="0" applyFont="1" applyBorder="1" applyAlignment="1">
      <alignment horizontal="right" vertical="center"/>
    </xf>
    <xf numFmtId="0" fontId="1" fillId="0" borderId="54" xfId="0" applyFont="1" applyBorder="1" applyAlignment="1">
      <alignment horizontal="right" vertical="center"/>
    </xf>
    <xf numFmtId="164" fontId="1" fillId="0" borderId="54" xfId="0" applyNumberFormat="1" applyFont="1" applyBorder="1" applyAlignment="1">
      <alignment horizontal="right" vertical="center"/>
    </xf>
    <xf numFmtId="0" fontId="0" fillId="0" borderId="55" xfId="0" applyBorder="1" applyAlignment="1">
      <alignment horizontal="right" vertical="center"/>
    </xf>
    <xf numFmtId="0" fontId="1" fillId="0" borderId="28" xfId="0" applyFont="1" applyBorder="1" applyAlignment="1">
      <alignment horizontal="right" vertical="center"/>
    </xf>
    <xf numFmtId="169" fontId="1" fillId="0" borderId="54" xfId="0" applyNumberFormat="1" applyFont="1" applyBorder="1" applyAlignment="1">
      <alignment horizontal="right" vertical="center"/>
    </xf>
    <xf numFmtId="164" fontId="15" fillId="0" borderId="54" xfId="0" applyNumberFormat="1" applyFont="1" applyBorder="1" applyAlignment="1">
      <alignment horizontal="right" vertical="center"/>
    </xf>
    <xf numFmtId="0" fontId="15" fillId="0" borderId="54" xfId="0" applyFont="1" applyBorder="1" applyAlignment="1">
      <alignment vertical="center" wrapText="1"/>
    </xf>
    <xf numFmtId="164" fontId="15" fillId="0" borderId="55" xfId="0" applyNumberFormat="1" applyFont="1" applyBorder="1" applyAlignment="1">
      <alignment vertical="center" wrapText="1"/>
    </xf>
    <xf numFmtId="0" fontId="1" fillId="0" borderId="71" xfId="0" applyFont="1" applyBorder="1" applyAlignment="1">
      <alignment horizontal="right" vertical="center"/>
    </xf>
    <xf numFmtId="0" fontId="1" fillId="0" borderId="72" xfId="0" applyFont="1" applyBorder="1" applyAlignment="1">
      <alignment horizontal="right" vertical="center"/>
    </xf>
    <xf numFmtId="164" fontId="1" fillId="0" borderId="56" xfId="0" applyNumberFormat="1" applyFont="1" applyBorder="1" applyAlignment="1">
      <alignment horizontal="right" vertical="center"/>
    </xf>
    <xf numFmtId="4" fontId="1" fillId="0" borderId="70" xfId="0" applyNumberFormat="1" applyFont="1" applyBorder="1"/>
    <xf numFmtId="164" fontId="0" fillId="0" borderId="55" xfId="0" applyNumberFormat="1" applyBorder="1"/>
    <xf numFmtId="0" fontId="9" fillId="0" borderId="58" xfId="0" applyFont="1" applyBorder="1" applyAlignment="1">
      <alignment horizontal="left" vertical="center" wrapText="1"/>
    </xf>
    <xf numFmtId="164" fontId="11" fillId="0" borderId="9" xfId="0" applyNumberFormat="1" applyFont="1" applyBorder="1" applyAlignment="1">
      <alignment horizontal="left" vertical="center" wrapText="1"/>
    </xf>
    <xf numFmtId="164" fontId="11" fillId="0" borderId="7" xfId="0" applyNumberFormat="1" applyFont="1" applyBorder="1" applyAlignment="1">
      <alignment horizontal="left" vertical="center" wrapText="1"/>
    </xf>
    <xf numFmtId="164" fontId="11" fillId="0" borderId="8" xfId="0" applyNumberFormat="1" applyFont="1" applyBorder="1" applyAlignment="1">
      <alignment horizontal="left" vertical="center" wrapText="1"/>
    </xf>
    <xf numFmtId="0" fontId="17" fillId="0" borderId="0" xfId="0" applyFont="1" applyAlignment="1">
      <alignment horizontal="left" vertical="center"/>
    </xf>
    <xf numFmtId="164" fontId="11" fillId="0" borderId="0" xfId="0" applyNumberFormat="1" applyFont="1" applyAlignment="1">
      <alignment horizontal="left" vertical="center"/>
    </xf>
    <xf numFmtId="0" fontId="0" fillId="0" borderId="0" xfId="0" applyAlignment="1">
      <alignment horizontal="left" vertical="center"/>
    </xf>
    <xf numFmtId="4" fontId="0" fillId="0" borderId="59" xfId="0" applyNumberFormat="1" applyBorder="1"/>
    <xf numFmtId="164" fontId="1" fillId="0" borderId="59" xfId="0" applyNumberFormat="1" applyFont="1" applyBorder="1" applyAlignment="1">
      <alignment horizontal="center" vertical="center" wrapText="1"/>
    </xf>
    <xf numFmtId="164" fontId="1" fillId="0" borderId="60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2" fontId="11" fillId="0" borderId="10" xfId="0" applyNumberFormat="1" applyFont="1" applyBorder="1" applyAlignment="1">
      <alignment horizontal="left" vertical="center" wrapText="1"/>
    </xf>
    <xf numFmtId="2" fontId="11" fillId="0" borderId="14" xfId="0" applyNumberFormat="1" applyFont="1" applyBorder="1" applyAlignment="1">
      <alignment horizontal="left" vertical="center" wrapText="1"/>
    </xf>
    <xf numFmtId="2" fontId="11" fillId="0" borderId="69" xfId="0" applyNumberFormat="1" applyFont="1" applyBorder="1" applyAlignment="1">
      <alignment horizontal="left" vertical="center" wrapText="1"/>
    </xf>
    <xf numFmtId="0" fontId="9" fillId="0" borderId="59" xfId="0" applyFont="1" applyBorder="1" applyAlignment="1">
      <alignment horizontal="right" vertical="center"/>
    </xf>
    <xf numFmtId="166" fontId="17" fillId="0" borderId="60" xfId="0" applyNumberFormat="1" applyFont="1" applyBorder="1" applyAlignment="1">
      <alignment horizontal="right" vertical="center"/>
    </xf>
    <xf numFmtId="2" fontId="11" fillId="0" borderId="0" xfId="0" applyNumberFormat="1" applyFont="1" applyAlignment="1">
      <alignment horizontal="left" vertical="center"/>
    </xf>
    <xf numFmtId="2" fontId="11" fillId="0" borderId="59" xfId="0" applyNumberFormat="1" applyFont="1" applyBorder="1" applyAlignment="1">
      <alignment horizontal="right" vertical="center"/>
    </xf>
    <xf numFmtId="2" fontId="18" fillId="0" borderId="60" xfId="0" applyNumberFormat="1" applyFont="1" applyBorder="1" applyAlignment="1">
      <alignment horizontal="right" vertical="center"/>
    </xf>
    <xf numFmtId="0" fontId="11" fillId="0" borderId="59" xfId="0" applyFont="1" applyBorder="1" applyAlignment="1">
      <alignment horizontal="right" vertical="center"/>
    </xf>
    <xf numFmtId="0" fontId="18" fillId="0" borderId="60" xfId="0" applyFont="1" applyBorder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0" fillId="0" borderId="73" xfId="0" applyBorder="1" applyAlignment="1">
      <alignment horizontal="center" vertical="center" textRotation="90" wrapText="1"/>
    </xf>
    <xf numFmtId="0" fontId="9" fillId="0" borderId="74" xfId="0" applyFont="1" applyBorder="1" applyAlignment="1">
      <alignment horizontal="left" vertical="center" wrapText="1"/>
    </xf>
    <xf numFmtId="164" fontId="11" fillId="0" borderId="75" xfId="0" applyNumberFormat="1" applyFont="1" applyBorder="1" applyAlignment="1">
      <alignment horizontal="left" vertical="center" wrapText="1"/>
    </xf>
    <xf numFmtId="164" fontId="11" fillId="0" borderId="24" xfId="0" applyNumberFormat="1" applyFont="1" applyBorder="1" applyAlignment="1">
      <alignment horizontal="left" vertical="center" wrapText="1"/>
    </xf>
    <xf numFmtId="164" fontId="11" fillId="0" borderId="76" xfId="0" applyNumberFormat="1" applyFont="1" applyBorder="1" applyAlignment="1">
      <alignment horizontal="left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362E9C-9BE9-4FA0-BE04-9A767D606A52}">
  <dimension ref="A1:AW39"/>
  <sheetViews>
    <sheetView tabSelected="1" workbookViewId="0">
      <selection activeCell="A2" sqref="A2:AW39"/>
    </sheetView>
  </sheetViews>
  <sheetFormatPr defaultRowHeight="15" x14ac:dyDescent="0.25"/>
  <cols>
    <col min="3" max="3" width="10.28515625" customWidth="1"/>
    <col min="4" max="4" width="12.140625" customWidth="1"/>
    <col min="5" max="5" width="12.7109375" customWidth="1"/>
    <col min="7" max="7" width="12.7109375" customWidth="1"/>
    <col min="8" max="8" width="11.5703125" customWidth="1"/>
    <col min="9" max="9" width="11.28515625" customWidth="1"/>
    <col min="10" max="10" width="13.42578125" customWidth="1"/>
    <col min="11" max="11" width="13" customWidth="1"/>
    <col min="12" max="12" width="10.7109375" customWidth="1"/>
    <col min="13" max="13" width="11.28515625" customWidth="1"/>
    <col min="14" max="14" width="12.28515625" customWidth="1"/>
    <col min="16" max="16" width="11.28515625" customWidth="1"/>
    <col min="17" max="17" width="11.5703125" customWidth="1"/>
    <col min="18" max="18" width="11.42578125" customWidth="1"/>
    <col min="21" max="21" width="11.28515625" customWidth="1"/>
    <col min="22" max="22" width="12" customWidth="1"/>
    <col min="28" max="28" width="10.85546875" customWidth="1"/>
    <col min="29" max="29" width="11.5703125" customWidth="1"/>
    <col min="31" max="31" width="12.7109375" customWidth="1"/>
    <col min="32" max="32" width="12.85546875" customWidth="1"/>
    <col min="39" max="39" width="11.28515625" customWidth="1"/>
    <col min="40" max="40" width="12.140625" customWidth="1"/>
    <col min="41" max="41" width="11.85546875" customWidth="1"/>
    <col min="47" max="47" width="12.28515625" customWidth="1"/>
    <col min="48" max="48" width="12.5703125" customWidth="1"/>
  </cols>
  <sheetData>
    <row r="1" spans="1:49" ht="15.75" thickBot="1" x14ac:dyDescent="0.3"/>
    <row r="2" spans="1:49" ht="20.25" thickTop="1" thickBot="1" x14ac:dyDescent="0.3">
      <c r="B2" s="1" t="s">
        <v>0</v>
      </c>
      <c r="C2" s="2" t="s">
        <v>1</v>
      </c>
      <c r="D2" s="2"/>
      <c r="E2" s="3"/>
      <c r="F2" s="4" t="s">
        <v>2</v>
      </c>
      <c r="G2" s="2"/>
      <c r="H2" s="3"/>
      <c r="I2" s="4" t="s">
        <v>3</v>
      </c>
      <c r="J2" s="2"/>
      <c r="K2" s="5"/>
      <c r="L2" s="6" t="s">
        <v>4</v>
      </c>
      <c r="M2" s="7"/>
      <c r="N2" s="8"/>
      <c r="O2" s="9" t="s">
        <v>5</v>
      </c>
      <c r="P2" s="7"/>
      <c r="Q2" s="8"/>
      <c r="R2" s="10" t="s">
        <v>6</v>
      </c>
      <c r="S2" s="11"/>
      <c r="T2" s="12"/>
      <c r="U2" s="9" t="s">
        <v>7</v>
      </c>
      <c r="V2" s="7"/>
      <c r="W2" s="8"/>
      <c r="X2" s="9" t="s">
        <v>8</v>
      </c>
      <c r="Y2" s="7"/>
      <c r="Z2" s="8"/>
      <c r="AA2" s="9" t="s">
        <v>9</v>
      </c>
      <c r="AB2" s="7"/>
      <c r="AC2" s="8"/>
      <c r="AD2" s="9" t="s">
        <v>10</v>
      </c>
      <c r="AE2" s="7"/>
      <c r="AF2" s="8"/>
      <c r="AG2" s="13" t="s">
        <v>11</v>
      </c>
      <c r="AH2" s="14"/>
      <c r="AI2" s="15" t="s">
        <v>12</v>
      </c>
      <c r="AJ2" s="14"/>
      <c r="AK2" s="16"/>
      <c r="AL2" s="16"/>
      <c r="AM2" s="16"/>
      <c r="AN2" s="16"/>
      <c r="AO2" s="17" t="s">
        <v>13</v>
      </c>
      <c r="AP2" s="18"/>
      <c r="AQ2" s="18"/>
      <c r="AR2" s="19"/>
      <c r="AS2" s="16"/>
      <c r="AT2" s="9" t="s">
        <v>14</v>
      </c>
      <c r="AU2" s="7"/>
      <c r="AV2" s="8"/>
      <c r="AW2" s="20"/>
    </row>
    <row r="3" spans="1:49" ht="105" x14ac:dyDescent="0.25">
      <c r="A3" s="21" t="s">
        <v>15</v>
      </c>
      <c r="B3" s="22" t="s">
        <v>16</v>
      </c>
      <c r="C3" s="23" t="s">
        <v>17</v>
      </c>
      <c r="D3" s="24" t="s">
        <v>18</v>
      </c>
      <c r="E3" s="25" t="s">
        <v>19</v>
      </c>
      <c r="F3" s="26" t="s">
        <v>17</v>
      </c>
      <c r="G3" s="24" t="s">
        <v>18</v>
      </c>
      <c r="H3" s="25" t="s">
        <v>19</v>
      </c>
      <c r="I3" s="26" t="s">
        <v>20</v>
      </c>
      <c r="J3" s="24" t="s">
        <v>21</v>
      </c>
      <c r="K3" s="27" t="s">
        <v>22</v>
      </c>
      <c r="L3" s="28" t="s">
        <v>23</v>
      </c>
      <c r="M3" s="24" t="s">
        <v>24</v>
      </c>
      <c r="N3" s="25" t="s">
        <v>25</v>
      </c>
      <c r="O3" s="26" t="s">
        <v>26</v>
      </c>
      <c r="P3" s="24" t="s">
        <v>27</v>
      </c>
      <c r="Q3" s="25" t="s">
        <v>28</v>
      </c>
      <c r="R3" s="26" t="s">
        <v>29</v>
      </c>
      <c r="S3" s="24" t="s">
        <v>30</v>
      </c>
      <c r="T3" s="25" t="s">
        <v>31</v>
      </c>
      <c r="U3" s="26" t="s">
        <v>32</v>
      </c>
      <c r="V3" s="24" t="s">
        <v>33</v>
      </c>
      <c r="W3" s="25" t="s">
        <v>34</v>
      </c>
      <c r="X3" s="26" t="s">
        <v>35</v>
      </c>
      <c r="Y3" s="24" t="s">
        <v>36</v>
      </c>
      <c r="Z3" s="25" t="s">
        <v>37</v>
      </c>
      <c r="AA3" s="26" t="s">
        <v>38</v>
      </c>
      <c r="AB3" s="24" t="s">
        <v>39</v>
      </c>
      <c r="AC3" s="25" t="s">
        <v>40</v>
      </c>
      <c r="AD3" s="26" t="s">
        <v>41</v>
      </c>
      <c r="AE3" s="24" t="s">
        <v>42</v>
      </c>
      <c r="AF3" s="25" t="s">
        <v>43</v>
      </c>
      <c r="AG3" s="24" t="s">
        <v>44</v>
      </c>
      <c r="AH3" s="24" t="s">
        <v>45</v>
      </c>
      <c r="AI3" s="24" t="s">
        <v>46</v>
      </c>
      <c r="AJ3" s="24" t="s">
        <v>47</v>
      </c>
      <c r="AK3" s="25" t="s">
        <v>48</v>
      </c>
      <c r="AL3" s="25" t="s">
        <v>49</v>
      </c>
      <c r="AM3" s="25" t="s">
        <v>50</v>
      </c>
      <c r="AN3" s="25" t="s">
        <v>51</v>
      </c>
      <c r="AO3" s="24" t="s">
        <v>52</v>
      </c>
      <c r="AP3" s="25" t="s">
        <v>53</v>
      </c>
      <c r="AQ3" s="25" t="s">
        <v>54</v>
      </c>
      <c r="AR3" s="25" t="s">
        <v>55</v>
      </c>
      <c r="AS3" s="25" t="s">
        <v>56</v>
      </c>
      <c r="AT3" s="26" t="s">
        <v>57</v>
      </c>
      <c r="AU3" s="29" t="s">
        <v>58</v>
      </c>
      <c r="AV3" s="30" t="s">
        <v>59</v>
      </c>
      <c r="AW3" s="31" t="s">
        <v>60</v>
      </c>
    </row>
    <row r="4" spans="1:49" ht="15.75" thickBot="1" x14ac:dyDescent="0.3">
      <c r="A4" s="32"/>
      <c r="B4" s="33"/>
      <c r="C4" s="34" t="s">
        <v>61</v>
      </c>
      <c r="D4" s="35" t="s">
        <v>61</v>
      </c>
      <c r="E4" s="36" t="s">
        <v>62</v>
      </c>
      <c r="F4" s="37" t="s">
        <v>61</v>
      </c>
      <c r="G4" s="35" t="s">
        <v>61</v>
      </c>
      <c r="H4" s="36" t="s">
        <v>62</v>
      </c>
      <c r="I4" s="37" t="s">
        <v>61</v>
      </c>
      <c r="J4" s="35" t="s">
        <v>61</v>
      </c>
      <c r="K4" s="38" t="s">
        <v>62</v>
      </c>
      <c r="L4" s="39" t="s">
        <v>61</v>
      </c>
      <c r="M4" s="35" t="s">
        <v>61</v>
      </c>
      <c r="N4" s="36" t="s">
        <v>62</v>
      </c>
      <c r="O4" s="37" t="s">
        <v>61</v>
      </c>
      <c r="P4" s="35" t="s">
        <v>61</v>
      </c>
      <c r="Q4" s="36" t="s">
        <v>62</v>
      </c>
      <c r="R4" s="37" t="s">
        <v>61</v>
      </c>
      <c r="S4" s="35" t="s">
        <v>61</v>
      </c>
      <c r="T4" s="36" t="s">
        <v>62</v>
      </c>
      <c r="U4" s="37" t="s">
        <v>61</v>
      </c>
      <c r="V4" s="35" t="s">
        <v>61</v>
      </c>
      <c r="W4" s="36" t="s">
        <v>62</v>
      </c>
      <c r="X4" s="37" t="s">
        <v>61</v>
      </c>
      <c r="Y4" s="35" t="s">
        <v>61</v>
      </c>
      <c r="Z4" s="36" t="s">
        <v>62</v>
      </c>
      <c r="AA4" s="37" t="s">
        <v>61</v>
      </c>
      <c r="AB4" s="35" t="s">
        <v>61</v>
      </c>
      <c r="AC4" s="36" t="s">
        <v>62</v>
      </c>
      <c r="AD4" s="37" t="s">
        <v>61</v>
      </c>
      <c r="AE4" s="35" t="s">
        <v>61</v>
      </c>
      <c r="AF4" s="36" t="s">
        <v>61</v>
      </c>
      <c r="AG4" s="39" t="s">
        <v>63</v>
      </c>
      <c r="AH4" s="35" t="s">
        <v>64</v>
      </c>
      <c r="AI4" s="39" t="s">
        <v>65</v>
      </c>
      <c r="AJ4" s="35" t="s">
        <v>61</v>
      </c>
      <c r="AK4" s="35" t="s">
        <v>64</v>
      </c>
      <c r="AL4" s="35" t="s">
        <v>66</v>
      </c>
      <c r="AM4" s="35" t="s">
        <v>66</v>
      </c>
      <c r="AN4" s="35" t="s">
        <v>66</v>
      </c>
      <c r="AO4" s="35" t="s">
        <v>67</v>
      </c>
      <c r="AP4" s="35" t="s">
        <v>63</v>
      </c>
      <c r="AQ4" s="35" t="s">
        <v>63</v>
      </c>
      <c r="AR4" s="35" t="s">
        <v>63</v>
      </c>
      <c r="AS4" s="35" t="s">
        <v>63</v>
      </c>
      <c r="AT4" s="37" t="s">
        <v>68</v>
      </c>
      <c r="AU4" s="37" t="s">
        <v>68</v>
      </c>
      <c r="AV4" s="40" t="s">
        <v>62</v>
      </c>
      <c r="AW4" s="41" t="s">
        <v>69</v>
      </c>
    </row>
    <row r="5" spans="1:49" x14ac:dyDescent="0.25">
      <c r="A5" s="32"/>
      <c r="B5" s="42" t="s">
        <v>70</v>
      </c>
      <c r="C5" s="43">
        <v>15.66</v>
      </c>
      <c r="D5" s="44">
        <v>16204.19</v>
      </c>
      <c r="E5" s="45">
        <v>28756.32</v>
      </c>
      <c r="F5" s="46"/>
      <c r="G5" s="44"/>
      <c r="H5" s="45"/>
      <c r="I5" s="46">
        <v>6.88</v>
      </c>
      <c r="J5" s="44">
        <v>8899.2800000000007</v>
      </c>
      <c r="K5" s="47">
        <v>12159.52</v>
      </c>
      <c r="L5" s="48"/>
      <c r="M5" s="44"/>
      <c r="N5" s="45"/>
      <c r="O5" s="49"/>
      <c r="P5" s="44"/>
      <c r="Q5" s="45"/>
      <c r="R5" s="49"/>
      <c r="S5" s="44"/>
      <c r="T5" s="45"/>
      <c r="U5" s="49"/>
      <c r="V5" s="44"/>
      <c r="W5" s="45"/>
      <c r="X5" s="49"/>
      <c r="Y5" s="44"/>
      <c r="Z5" s="45"/>
      <c r="AA5" s="49"/>
      <c r="AB5" s="44"/>
      <c r="AC5" s="45"/>
      <c r="AD5" s="50"/>
      <c r="AE5" s="44"/>
      <c r="AF5" s="45"/>
      <c r="AG5" s="51"/>
      <c r="AH5" s="44"/>
      <c r="AI5" s="51"/>
      <c r="AJ5" s="44"/>
      <c r="AK5" s="45"/>
      <c r="AL5" s="45"/>
      <c r="AM5" s="45"/>
      <c r="AN5" s="45">
        <v>88200.34</v>
      </c>
      <c r="AO5" s="44">
        <v>52547.3</v>
      </c>
      <c r="AP5" s="52">
        <v>2.8736999999999999</v>
      </c>
      <c r="AQ5" s="52">
        <v>1.8802000000000001</v>
      </c>
      <c r="AR5" s="52">
        <v>5.5298999999999996</v>
      </c>
      <c r="AS5" s="52"/>
      <c r="AT5" s="50"/>
      <c r="AU5" s="44"/>
      <c r="AV5" s="53"/>
      <c r="AW5" s="54"/>
    </row>
    <row r="6" spans="1:49" x14ac:dyDescent="0.25">
      <c r="A6" s="32"/>
      <c r="B6" s="55" t="s">
        <v>71</v>
      </c>
      <c r="C6" s="56">
        <v>8.5299999999999994</v>
      </c>
      <c r="D6" s="57">
        <v>8826.42</v>
      </c>
      <c r="E6" s="58">
        <v>12653.45</v>
      </c>
      <c r="F6" s="59">
        <v>8.49</v>
      </c>
      <c r="G6" s="57">
        <v>8785.0300000000007</v>
      </c>
      <c r="H6" s="58">
        <v>11588.55</v>
      </c>
      <c r="I6" s="59">
        <v>8.68</v>
      </c>
      <c r="J6" s="57">
        <v>11227.58</v>
      </c>
      <c r="K6" s="60">
        <v>13486.62</v>
      </c>
      <c r="L6" s="61"/>
      <c r="M6" s="57"/>
      <c r="N6" s="58"/>
      <c r="O6" s="62"/>
      <c r="P6" s="57"/>
      <c r="Q6" s="58"/>
      <c r="R6" s="62"/>
      <c r="S6" s="57"/>
      <c r="T6" s="58"/>
      <c r="U6" s="62"/>
      <c r="V6" s="57"/>
      <c r="W6" s="58"/>
      <c r="X6" s="62"/>
      <c r="Y6" s="57"/>
      <c r="Z6" s="58"/>
      <c r="AA6" s="62"/>
      <c r="AB6" s="57"/>
      <c r="AC6" s="58"/>
      <c r="AD6" s="63">
        <v>0.42599999999999999</v>
      </c>
      <c r="AE6" s="57">
        <v>5169.54</v>
      </c>
      <c r="AF6" s="58">
        <v>1938.9</v>
      </c>
      <c r="AG6" s="64"/>
      <c r="AH6" s="57"/>
      <c r="AI6" s="64"/>
      <c r="AJ6" s="57"/>
      <c r="AK6" s="58"/>
      <c r="AL6" s="58"/>
      <c r="AM6" s="58"/>
      <c r="AN6" s="58"/>
      <c r="AO6" s="57">
        <v>50734.95</v>
      </c>
      <c r="AP6" s="52">
        <v>1.9654</v>
      </c>
      <c r="AQ6" s="52">
        <v>1.7009000000000001</v>
      </c>
      <c r="AR6" s="52">
        <v>3.5579000000000001</v>
      </c>
      <c r="AS6" s="52"/>
      <c r="AT6" s="63"/>
      <c r="AU6" s="57"/>
      <c r="AV6" s="65"/>
      <c r="AW6" s="54">
        <v>203</v>
      </c>
    </row>
    <row r="7" spans="1:49" x14ac:dyDescent="0.25">
      <c r="A7" s="32"/>
      <c r="B7" s="55" t="s">
        <v>72</v>
      </c>
      <c r="C7" s="66">
        <v>33.53</v>
      </c>
      <c r="D7" s="57">
        <v>34695.17</v>
      </c>
      <c r="E7" s="58">
        <v>37501.269999999997</v>
      </c>
      <c r="F7" s="67">
        <v>7.86</v>
      </c>
      <c r="G7" s="57">
        <v>8133.14</v>
      </c>
      <c r="H7" s="58">
        <v>9843.77</v>
      </c>
      <c r="I7" s="67">
        <v>21.07</v>
      </c>
      <c r="J7" s="68">
        <v>27254.05</v>
      </c>
      <c r="K7" s="60">
        <v>25196.61</v>
      </c>
      <c r="L7" s="61">
        <v>4.84</v>
      </c>
      <c r="M7" s="57">
        <v>5009.3999999999996</v>
      </c>
      <c r="N7" s="58">
        <v>3399.28</v>
      </c>
      <c r="O7" s="62">
        <v>1.84</v>
      </c>
      <c r="P7" s="57">
        <v>1269.5999999999999</v>
      </c>
      <c r="Q7" s="58">
        <v>3858.13</v>
      </c>
      <c r="R7" s="62"/>
      <c r="S7" s="57"/>
      <c r="T7" s="58"/>
      <c r="U7" s="62"/>
      <c r="V7" s="57"/>
      <c r="W7" s="58"/>
      <c r="X7" s="62"/>
      <c r="Y7" s="57"/>
      <c r="Z7" s="58"/>
      <c r="AA7" s="62"/>
      <c r="AB7" s="57"/>
      <c r="AC7" s="58"/>
      <c r="AD7" s="63"/>
      <c r="AE7" s="57"/>
      <c r="AF7" s="58"/>
      <c r="AG7" s="64"/>
      <c r="AH7" s="57"/>
      <c r="AI7" s="64"/>
      <c r="AJ7" s="57"/>
      <c r="AK7" s="58"/>
      <c r="AL7" s="58"/>
      <c r="AM7" s="58">
        <v>1537.35</v>
      </c>
      <c r="AN7" s="58">
        <v>81693</v>
      </c>
      <c r="AO7" s="57">
        <v>53746.17</v>
      </c>
      <c r="AP7" s="52">
        <v>3.7334999999999998</v>
      </c>
      <c r="AQ7" s="52">
        <v>2.6196000000000002</v>
      </c>
      <c r="AR7" s="52">
        <v>4.8038999999999996</v>
      </c>
      <c r="AS7" s="52"/>
      <c r="AT7" s="63">
        <v>1.02</v>
      </c>
      <c r="AU7" s="57">
        <v>5100</v>
      </c>
      <c r="AV7" s="65">
        <v>2542.7600000000002</v>
      </c>
      <c r="AW7" s="54">
        <v>158</v>
      </c>
    </row>
    <row r="8" spans="1:49" x14ac:dyDescent="0.25">
      <c r="A8" s="32"/>
      <c r="B8" s="55" t="s">
        <v>73</v>
      </c>
      <c r="C8" s="66">
        <v>27.71</v>
      </c>
      <c r="D8" s="57">
        <v>28672.92</v>
      </c>
      <c r="E8" s="58">
        <v>45297.69</v>
      </c>
      <c r="F8" s="67">
        <v>3.25</v>
      </c>
      <c r="G8" s="57">
        <v>3362.94</v>
      </c>
      <c r="H8" s="58">
        <v>2952.16</v>
      </c>
      <c r="I8" s="67">
        <v>15.92</v>
      </c>
      <c r="J8" s="57">
        <v>20592.52</v>
      </c>
      <c r="K8" s="60">
        <v>20986.23</v>
      </c>
      <c r="L8" s="61">
        <v>7.09</v>
      </c>
      <c r="M8" s="57">
        <v>7338.15</v>
      </c>
      <c r="N8" s="58">
        <v>11603.38</v>
      </c>
      <c r="O8" s="62"/>
      <c r="P8" s="57"/>
      <c r="Q8" s="58"/>
      <c r="R8" s="62"/>
      <c r="S8" s="57"/>
      <c r="T8" s="58"/>
      <c r="U8" s="62"/>
      <c r="V8" s="57"/>
      <c r="W8" s="58"/>
      <c r="X8" s="62"/>
      <c r="Y8" s="57"/>
      <c r="Z8" s="58"/>
      <c r="AA8" s="62"/>
      <c r="AB8" s="57"/>
      <c r="AC8" s="58"/>
      <c r="AD8" s="63"/>
      <c r="AE8" s="57"/>
      <c r="AF8" s="58"/>
      <c r="AG8" s="64"/>
      <c r="AH8" s="57"/>
      <c r="AI8" s="64"/>
      <c r="AJ8" s="57"/>
      <c r="AK8" s="58"/>
      <c r="AL8" s="58"/>
      <c r="AM8" s="58"/>
      <c r="AN8" s="58"/>
      <c r="AO8" s="57">
        <v>38100.129999999997</v>
      </c>
      <c r="AP8" s="52">
        <v>2.4241999999999999</v>
      </c>
      <c r="AQ8" s="52">
        <v>1.6001000000000001</v>
      </c>
      <c r="AR8" s="52">
        <v>3.2995999999999999</v>
      </c>
      <c r="AS8" s="52"/>
      <c r="AT8" s="63">
        <v>1.8</v>
      </c>
      <c r="AU8" s="57">
        <v>9000</v>
      </c>
      <c r="AV8" s="65">
        <v>2952.16</v>
      </c>
      <c r="AW8" s="54"/>
    </row>
    <row r="9" spans="1:49" x14ac:dyDescent="0.25">
      <c r="A9" s="32"/>
      <c r="B9" s="55" t="s">
        <v>74</v>
      </c>
      <c r="C9" s="69">
        <v>42.37</v>
      </c>
      <c r="D9" s="57">
        <v>43842.36</v>
      </c>
      <c r="E9" s="58">
        <v>57108.88</v>
      </c>
      <c r="F9" s="70"/>
      <c r="G9" s="57"/>
      <c r="H9" s="58"/>
      <c r="I9" s="67">
        <v>31.82</v>
      </c>
      <c r="J9" s="57">
        <v>41159.17</v>
      </c>
      <c r="K9" s="60">
        <v>37053.339999999997</v>
      </c>
      <c r="L9" s="61">
        <v>9.76</v>
      </c>
      <c r="M9" s="57">
        <v>10101.6</v>
      </c>
      <c r="N9" s="58">
        <v>15169.88</v>
      </c>
      <c r="O9" s="62">
        <v>3.02</v>
      </c>
      <c r="P9" s="57">
        <v>2192.52</v>
      </c>
      <c r="Q9" s="58">
        <v>6447.93</v>
      </c>
      <c r="R9" s="62"/>
      <c r="S9" s="57"/>
      <c r="T9" s="58"/>
      <c r="U9" s="62"/>
      <c r="V9" s="57"/>
      <c r="W9" s="58"/>
      <c r="X9" s="62"/>
      <c r="Y9" s="57"/>
      <c r="Z9" s="58"/>
      <c r="AA9" s="62">
        <v>0.91</v>
      </c>
      <c r="AB9" s="57">
        <v>2092.09</v>
      </c>
      <c r="AC9" s="58">
        <v>3628.71</v>
      </c>
      <c r="AD9" s="63"/>
      <c r="AE9" s="57"/>
      <c r="AF9" s="58"/>
      <c r="AG9" s="64"/>
      <c r="AH9" s="57"/>
      <c r="AI9" s="64"/>
      <c r="AJ9" s="57"/>
      <c r="AK9" s="58"/>
      <c r="AL9" s="58"/>
      <c r="AM9" s="58"/>
      <c r="AN9" s="58"/>
      <c r="AO9" s="57">
        <v>56277.55</v>
      </c>
      <c r="AP9" s="52">
        <v>3.8942000000000001</v>
      </c>
      <c r="AQ9" s="52">
        <v>2.2801999999999998</v>
      </c>
      <c r="AR9" s="52">
        <v>6.83</v>
      </c>
      <c r="AS9" s="52"/>
      <c r="AT9" s="63">
        <v>1.3</v>
      </c>
      <c r="AU9" s="57">
        <v>7540</v>
      </c>
      <c r="AV9" s="65">
        <v>2832.79</v>
      </c>
      <c r="AW9" s="54">
        <v>388</v>
      </c>
    </row>
    <row r="10" spans="1:49" x14ac:dyDescent="0.25">
      <c r="A10" s="32"/>
      <c r="B10" s="55" t="s">
        <v>75</v>
      </c>
      <c r="C10" s="69">
        <v>54.05</v>
      </c>
      <c r="D10" s="57">
        <v>55928.24</v>
      </c>
      <c r="E10" s="58">
        <v>67736.490000000005</v>
      </c>
      <c r="F10" s="70">
        <v>7.92</v>
      </c>
      <c r="G10" s="57">
        <v>8195</v>
      </c>
      <c r="H10" s="58">
        <v>6779.25</v>
      </c>
      <c r="I10" s="67">
        <v>20.37</v>
      </c>
      <c r="J10" s="57">
        <v>26348.6</v>
      </c>
      <c r="K10" s="60">
        <v>29416.080000000002</v>
      </c>
      <c r="L10" s="61">
        <v>8.91</v>
      </c>
      <c r="M10" s="57">
        <v>9221.85</v>
      </c>
      <c r="N10" s="58">
        <v>16553.21</v>
      </c>
      <c r="O10" s="62">
        <v>1.8</v>
      </c>
      <c r="P10" s="57">
        <v>1242</v>
      </c>
      <c r="Q10" s="58">
        <v>3399.28</v>
      </c>
      <c r="R10" s="62"/>
      <c r="S10" s="57"/>
      <c r="T10" s="58"/>
      <c r="U10" s="62"/>
      <c r="V10" s="57"/>
      <c r="W10" s="58"/>
      <c r="X10" s="62"/>
      <c r="Y10" s="57"/>
      <c r="Z10" s="58"/>
      <c r="AA10" s="62"/>
      <c r="AB10" s="57"/>
      <c r="AC10" s="58"/>
      <c r="AD10" s="63"/>
      <c r="AE10" s="57"/>
      <c r="AF10" s="58"/>
      <c r="AG10" s="64"/>
      <c r="AH10" s="57"/>
      <c r="AI10" s="64"/>
      <c r="AJ10" s="57"/>
      <c r="AK10" s="58"/>
      <c r="AL10" s="58"/>
      <c r="AM10" s="58">
        <v>599.15</v>
      </c>
      <c r="AN10" s="58"/>
      <c r="AO10" s="57">
        <v>56748.87</v>
      </c>
      <c r="AP10" s="52">
        <v>3.9548000000000001</v>
      </c>
      <c r="AQ10" s="52">
        <v>2.7797000000000001</v>
      </c>
      <c r="AR10" s="52">
        <v>4.8033000000000001</v>
      </c>
      <c r="AS10" s="52"/>
      <c r="AT10" s="63">
        <v>1.5</v>
      </c>
      <c r="AU10" s="57">
        <v>9450</v>
      </c>
      <c r="AV10" s="65">
        <v>2902.71</v>
      </c>
      <c r="AW10" s="54">
        <v>309</v>
      </c>
    </row>
    <row r="11" spans="1:49" x14ac:dyDescent="0.25">
      <c r="A11" s="32"/>
      <c r="B11" s="55" t="s">
        <v>76</v>
      </c>
      <c r="C11" s="69"/>
      <c r="D11" s="57"/>
      <c r="E11" s="58"/>
      <c r="F11" s="70">
        <v>2.58</v>
      </c>
      <c r="G11" s="57">
        <v>2669.66</v>
      </c>
      <c r="H11" s="58">
        <v>8767.14</v>
      </c>
      <c r="I11" s="67">
        <v>72.55</v>
      </c>
      <c r="J11" s="57">
        <v>93843.43</v>
      </c>
      <c r="K11" s="60">
        <v>89117.29</v>
      </c>
      <c r="L11" s="61">
        <v>16.88</v>
      </c>
      <c r="M11" s="57">
        <v>17470.8</v>
      </c>
      <c r="N11" s="58">
        <v>25213.52</v>
      </c>
      <c r="O11" s="62">
        <v>2.2200000000000002</v>
      </c>
      <c r="P11" s="57">
        <v>1531.8</v>
      </c>
      <c r="Q11" s="58">
        <v>4316.9799999999996</v>
      </c>
      <c r="R11" s="62"/>
      <c r="S11" s="57"/>
      <c r="T11" s="58"/>
      <c r="U11" s="62"/>
      <c r="V11" s="57"/>
      <c r="W11" s="58"/>
      <c r="X11" s="62"/>
      <c r="Y11" s="57"/>
      <c r="Z11" s="58"/>
      <c r="AA11" s="62"/>
      <c r="AB11" s="57"/>
      <c r="AC11" s="58"/>
      <c r="AD11" s="63"/>
      <c r="AE11" s="57"/>
      <c r="AF11" s="58"/>
      <c r="AG11" s="64"/>
      <c r="AH11" s="57"/>
      <c r="AI11" s="64"/>
      <c r="AJ11" s="57"/>
      <c r="AK11" s="58"/>
      <c r="AL11" s="58"/>
      <c r="AM11" s="58"/>
      <c r="AN11" s="58"/>
      <c r="AO11" s="57">
        <v>72447.41</v>
      </c>
      <c r="AP11" s="52">
        <v>3.7967</v>
      </c>
      <c r="AQ11" s="52">
        <v>3.2947000000000002</v>
      </c>
      <c r="AR11" s="52"/>
      <c r="AS11" s="52"/>
      <c r="AT11" s="63">
        <v>1.36</v>
      </c>
      <c r="AU11" s="57">
        <v>9384</v>
      </c>
      <c r="AV11" s="65">
        <v>3180.9</v>
      </c>
      <c r="AW11" s="54">
        <v>393</v>
      </c>
    </row>
    <row r="12" spans="1:49" x14ac:dyDescent="0.25">
      <c r="A12" s="32"/>
      <c r="B12" s="55" t="s">
        <v>77</v>
      </c>
      <c r="C12" s="69">
        <v>9.61</v>
      </c>
      <c r="D12" s="57">
        <v>9943.9500000000007</v>
      </c>
      <c r="E12" s="58">
        <v>10501.8</v>
      </c>
      <c r="F12" s="70"/>
      <c r="G12" s="57"/>
      <c r="H12" s="58"/>
      <c r="I12" s="67">
        <v>35.97</v>
      </c>
      <c r="J12" s="57">
        <v>46527.199999999997</v>
      </c>
      <c r="K12" s="60">
        <v>48188.45</v>
      </c>
      <c r="L12" s="61">
        <v>10.37</v>
      </c>
      <c r="M12" s="57">
        <v>10316</v>
      </c>
      <c r="N12" s="58">
        <v>21937.17</v>
      </c>
      <c r="O12" s="62">
        <v>1</v>
      </c>
      <c r="P12" s="57">
        <v>690</v>
      </c>
      <c r="Q12" s="58">
        <v>3858.13</v>
      </c>
      <c r="R12" s="62"/>
      <c r="S12" s="57"/>
      <c r="T12" s="58"/>
      <c r="U12" s="62"/>
      <c r="V12" s="57"/>
      <c r="W12" s="58"/>
      <c r="X12" s="62"/>
      <c r="Y12" s="57"/>
      <c r="Z12" s="58"/>
      <c r="AA12" s="62"/>
      <c r="AB12" s="57"/>
      <c r="AC12" s="58"/>
      <c r="AD12" s="63"/>
      <c r="AE12" s="57"/>
      <c r="AF12" s="58"/>
      <c r="AG12" s="64"/>
      <c r="AH12" s="57"/>
      <c r="AI12" s="64"/>
      <c r="AJ12" s="57"/>
      <c r="AK12" s="58"/>
      <c r="AL12" s="58"/>
      <c r="AM12" s="58"/>
      <c r="AN12" s="58">
        <v>91857.5</v>
      </c>
      <c r="AO12" s="57">
        <v>68364.63</v>
      </c>
      <c r="AP12" s="52">
        <v>2.5249000000000001</v>
      </c>
      <c r="AQ12" s="52">
        <v>2.4647999999999999</v>
      </c>
      <c r="AR12" s="52"/>
      <c r="AS12" s="52"/>
      <c r="AT12" s="63">
        <v>1.24</v>
      </c>
      <c r="AU12" s="57">
        <v>7812</v>
      </c>
      <c r="AV12" s="65">
        <v>3181.59</v>
      </c>
      <c r="AW12" s="54">
        <v>360</v>
      </c>
    </row>
    <row r="13" spans="1:49" x14ac:dyDescent="0.25">
      <c r="A13" s="32"/>
      <c r="B13" s="55" t="s">
        <v>78</v>
      </c>
      <c r="C13" s="69"/>
      <c r="D13" s="57"/>
      <c r="E13" s="58"/>
      <c r="F13" s="70"/>
      <c r="G13" s="57"/>
      <c r="H13" s="58"/>
      <c r="I13" s="67">
        <v>38.1</v>
      </c>
      <c r="J13" s="57">
        <v>49282.35</v>
      </c>
      <c r="K13" s="60">
        <v>52742.22</v>
      </c>
      <c r="L13" s="61">
        <v>5.87</v>
      </c>
      <c r="M13" s="57">
        <v>6075.45</v>
      </c>
      <c r="N13" s="58">
        <v>12581.69</v>
      </c>
      <c r="O13" s="62"/>
      <c r="P13" s="57"/>
      <c r="Q13" s="58"/>
      <c r="R13" s="62"/>
      <c r="S13" s="57"/>
      <c r="T13" s="58"/>
      <c r="U13" s="62"/>
      <c r="V13" s="57"/>
      <c r="W13" s="58"/>
      <c r="X13" s="62"/>
      <c r="Y13" s="57"/>
      <c r="Z13" s="58"/>
      <c r="AA13" s="62"/>
      <c r="AB13" s="57"/>
      <c r="AC13" s="58"/>
      <c r="AD13" s="63">
        <v>1.571</v>
      </c>
      <c r="AE13" s="57">
        <v>18206.3</v>
      </c>
      <c r="AF13" s="58">
        <v>2221.8000000000002</v>
      </c>
      <c r="AG13" s="64"/>
      <c r="AH13" s="57"/>
      <c r="AI13" s="64"/>
      <c r="AJ13" s="57"/>
      <c r="AK13" s="58"/>
      <c r="AL13" s="58"/>
      <c r="AM13" s="58"/>
      <c r="AN13" s="58"/>
      <c r="AO13" s="57">
        <v>76004.02</v>
      </c>
      <c r="AP13" s="52">
        <v>2.1981000000000002</v>
      </c>
      <c r="AQ13" s="52">
        <v>3.1533000000000002</v>
      </c>
      <c r="AR13" s="52"/>
      <c r="AS13" s="52"/>
      <c r="AT13" s="63">
        <v>1.6</v>
      </c>
      <c r="AU13" s="57">
        <v>8480</v>
      </c>
      <c r="AV13" s="65">
        <v>2722.74</v>
      </c>
      <c r="AW13" s="54">
        <v>223</v>
      </c>
    </row>
    <row r="14" spans="1:49" x14ac:dyDescent="0.25">
      <c r="A14" s="32"/>
      <c r="B14" s="55" t="s">
        <v>79</v>
      </c>
      <c r="C14" s="69"/>
      <c r="D14" s="57"/>
      <c r="E14" s="58"/>
      <c r="F14" s="70">
        <v>2.44</v>
      </c>
      <c r="G14" s="57">
        <v>2524.79</v>
      </c>
      <c r="H14" s="58">
        <v>4546.41</v>
      </c>
      <c r="I14" s="67">
        <v>35.43</v>
      </c>
      <c r="J14" s="57">
        <v>45282.71</v>
      </c>
      <c r="K14" s="60">
        <v>46023.8</v>
      </c>
      <c r="L14" s="61">
        <v>12.47</v>
      </c>
      <c r="M14" s="57">
        <v>12906.45</v>
      </c>
      <c r="N14" s="58">
        <v>24103.19</v>
      </c>
      <c r="O14" s="62">
        <v>1.92</v>
      </c>
      <c r="P14" s="57">
        <v>1324.8</v>
      </c>
      <c r="Q14" s="58">
        <v>3858.13</v>
      </c>
      <c r="R14" s="62"/>
      <c r="S14" s="57"/>
      <c r="T14" s="58"/>
      <c r="U14" s="62"/>
      <c r="V14" s="57"/>
      <c r="W14" s="58"/>
      <c r="X14" s="62"/>
      <c r="Y14" s="57"/>
      <c r="Z14" s="58"/>
      <c r="AA14" s="62"/>
      <c r="AB14" s="57"/>
      <c r="AC14" s="58"/>
      <c r="AD14" s="63">
        <v>0.90500000000000003</v>
      </c>
      <c r="AE14" s="57">
        <v>11488.83</v>
      </c>
      <c r="AF14" s="58">
        <v>1867.6</v>
      </c>
      <c r="AG14" s="64"/>
      <c r="AH14" s="57"/>
      <c r="AI14" s="64"/>
      <c r="AJ14" s="57"/>
      <c r="AK14" s="58"/>
      <c r="AL14" s="58"/>
      <c r="AM14" s="58">
        <v>4369.1499999999996</v>
      </c>
      <c r="AN14" s="58">
        <v>147459.87</v>
      </c>
      <c r="AO14" s="57">
        <v>34736.21</v>
      </c>
      <c r="AP14" s="52">
        <v>1.2439</v>
      </c>
      <c r="AQ14" s="52">
        <v>2.1922000000000001</v>
      </c>
      <c r="AR14" s="52"/>
      <c r="AS14" s="52"/>
      <c r="AT14" s="63"/>
      <c r="AU14" s="57"/>
      <c r="AV14" s="65"/>
      <c r="AW14" s="54">
        <v>190</v>
      </c>
    </row>
    <row r="15" spans="1:49" x14ac:dyDescent="0.25">
      <c r="A15" s="32"/>
      <c r="B15" s="55" t="s">
        <v>80</v>
      </c>
      <c r="C15" s="69"/>
      <c r="D15" s="57"/>
      <c r="E15" s="58"/>
      <c r="F15" s="70"/>
      <c r="G15" s="57"/>
      <c r="H15" s="58"/>
      <c r="I15" s="67">
        <v>27.9</v>
      </c>
      <c r="J15" s="57">
        <v>36088.65</v>
      </c>
      <c r="K15" s="60">
        <v>38318</v>
      </c>
      <c r="L15" s="61">
        <v>4.8600000000000003</v>
      </c>
      <c r="M15" s="57">
        <v>5030.1000000000004</v>
      </c>
      <c r="N15" s="58">
        <v>12143.31</v>
      </c>
      <c r="O15" s="62"/>
      <c r="P15" s="57"/>
      <c r="Q15" s="58"/>
      <c r="R15" s="62"/>
      <c r="S15" s="57"/>
      <c r="T15" s="58"/>
      <c r="U15" s="62"/>
      <c r="V15" s="57"/>
      <c r="W15" s="58"/>
      <c r="X15" s="62"/>
      <c r="Y15" s="57"/>
      <c r="Z15" s="58"/>
      <c r="AA15" s="62">
        <v>0.74</v>
      </c>
      <c r="AB15" s="57">
        <v>1701.26</v>
      </c>
      <c r="AC15" s="58">
        <v>3907.58</v>
      </c>
      <c r="AD15" s="63"/>
      <c r="AE15" s="57"/>
      <c r="AF15" s="58"/>
      <c r="AG15" s="64"/>
      <c r="AH15" s="57"/>
      <c r="AI15" s="64"/>
      <c r="AJ15" s="57"/>
      <c r="AK15" s="58"/>
      <c r="AL15" s="58"/>
      <c r="AM15" s="58"/>
      <c r="AN15" s="71"/>
      <c r="AO15" s="57">
        <v>29969.919999999998</v>
      </c>
      <c r="AP15" s="52">
        <v>1.1577999999999999</v>
      </c>
      <c r="AQ15" s="52">
        <v>2.3940000000000001</v>
      </c>
      <c r="AR15" s="52"/>
      <c r="AS15" s="52"/>
      <c r="AT15" s="63">
        <v>1.1599999999999999</v>
      </c>
      <c r="AU15" s="57">
        <v>6148</v>
      </c>
      <c r="AV15" s="65">
        <v>4236.71</v>
      </c>
      <c r="AW15" s="54"/>
    </row>
    <row r="16" spans="1:49" ht="15.75" thickBot="1" x14ac:dyDescent="0.3">
      <c r="A16" s="32"/>
      <c r="B16" s="72" t="s">
        <v>81</v>
      </c>
      <c r="C16" s="73"/>
      <c r="D16" s="74"/>
      <c r="E16" s="75"/>
      <c r="F16" s="76"/>
      <c r="G16" s="74"/>
      <c r="H16" s="75"/>
      <c r="I16" s="77">
        <v>17.48</v>
      </c>
      <c r="J16" s="74">
        <v>22610.38</v>
      </c>
      <c r="K16" s="78">
        <v>20901.71</v>
      </c>
      <c r="L16" s="79">
        <v>1.5</v>
      </c>
      <c r="M16" s="74">
        <v>1552.5</v>
      </c>
      <c r="N16" s="75">
        <v>4705.91</v>
      </c>
      <c r="O16" s="80"/>
      <c r="P16" s="74"/>
      <c r="Q16" s="75"/>
      <c r="R16" s="80"/>
      <c r="S16" s="74"/>
      <c r="T16" s="75"/>
      <c r="U16" s="80"/>
      <c r="V16" s="74"/>
      <c r="W16" s="75"/>
      <c r="X16" s="80"/>
      <c r="Y16" s="74"/>
      <c r="Z16" s="75"/>
      <c r="AA16" s="80"/>
      <c r="AB16" s="74"/>
      <c r="AC16" s="75"/>
      <c r="AD16" s="81"/>
      <c r="AE16" s="74"/>
      <c r="AF16" s="75"/>
      <c r="AG16" s="82"/>
      <c r="AH16" s="83"/>
      <c r="AI16" s="82"/>
      <c r="AJ16" s="74"/>
      <c r="AK16" s="75"/>
      <c r="AL16" s="84"/>
      <c r="AM16" s="84">
        <v>3747</v>
      </c>
      <c r="AN16" s="84"/>
      <c r="AO16" s="83">
        <v>30126.95</v>
      </c>
      <c r="AP16" s="85">
        <v>1.1109</v>
      </c>
      <c r="AQ16" s="85">
        <v>2.7608999999999999</v>
      </c>
      <c r="AR16" s="85"/>
      <c r="AS16" s="85"/>
      <c r="AT16" s="81"/>
      <c r="AU16" s="74"/>
      <c r="AV16" s="86"/>
      <c r="AW16" s="87">
        <v>184</v>
      </c>
    </row>
    <row r="17" spans="1:49" ht="15.75" thickBot="1" x14ac:dyDescent="0.3">
      <c r="A17" s="32"/>
      <c r="B17" s="88" t="s">
        <v>82</v>
      </c>
      <c r="C17" s="89">
        <f t="shared" ref="C17:V17" si="0">SUM(C5:C16)</f>
        <v>191.46000000000004</v>
      </c>
      <c r="D17" s="90">
        <f t="shared" si="0"/>
        <v>198113.25</v>
      </c>
      <c r="E17" s="90">
        <f t="shared" si="0"/>
        <v>259555.90000000002</v>
      </c>
      <c r="F17" s="91">
        <f t="shared" si="0"/>
        <v>32.54</v>
      </c>
      <c r="G17" s="90">
        <f t="shared" si="0"/>
        <v>33670.559999999998</v>
      </c>
      <c r="H17" s="90">
        <f t="shared" si="0"/>
        <v>44477.279999999999</v>
      </c>
      <c r="I17" s="91">
        <f t="shared" si="0"/>
        <v>332.17</v>
      </c>
      <c r="J17" s="90">
        <f t="shared" si="0"/>
        <v>429115.92000000004</v>
      </c>
      <c r="K17" s="92">
        <f t="shared" si="0"/>
        <v>433589.87</v>
      </c>
      <c r="L17" s="93">
        <f t="shared" si="0"/>
        <v>82.55</v>
      </c>
      <c r="M17" s="94">
        <f t="shared" si="0"/>
        <v>85022.3</v>
      </c>
      <c r="N17" s="94">
        <f t="shared" si="0"/>
        <v>147410.54</v>
      </c>
      <c r="O17" s="95">
        <f t="shared" si="0"/>
        <v>11.8</v>
      </c>
      <c r="P17" s="94">
        <f t="shared" si="0"/>
        <v>8250.7199999999993</v>
      </c>
      <c r="Q17" s="94">
        <f t="shared" si="0"/>
        <v>25738.58</v>
      </c>
      <c r="R17" s="96">
        <f t="shared" si="0"/>
        <v>0</v>
      </c>
      <c r="S17" s="94">
        <f t="shared" si="0"/>
        <v>0</v>
      </c>
      <c r="T17" s="94">
        <f t="shared" si="0"/>
        <v>0</v>
      </c>
      <c r="U17" s="96">
        <f t="shared" si="0"/>
        <v>0</v>
      </c>
      <c r="V17" s="94">
        <f t="shared" si="0"/>
        <v>0</v>
      </c>
      <c r="W17" s="94">
        <f>SUM(W5:W16)</f>
        <v>0</v>
      </c>
      <c r="X17" s="96">
        <f t="shared" ref="X17:AD17" si="1">SUM(X5:X16)</f>
        <v>0</v>
      </c>
      <c r="Y17" s="94">
        <f t="shared" si="1"/>
        <v>0</v>
      </c>
      <c r="Z17" s="94">
        <f t="shared" si="1"/>
        <v>0</v>
      </c>
      <c r="AA17" s="96">
        <f t="shared" si="1"/>
        <v>1.65</v>
      </c>
      <c r="AB17" s="94">
        <f t="shared" si="1"/>
        <v>3793.3500000000004</v>
      </c>
      <c r="AC17" s="94">
        <f t="shared" si="1"/>
        <v>7536.29</v>
      </c>
      <c r="AD17" s="97">
        <f t="shared" si="1"/>
        <v>2.9020000000000001</v>
      </c>
      <c r="AE17" s="94">
        <f>SUM(AE5:AE16)</f>
        <v>34864.67</v>
      </c>
      <c r="AF17" s="94">
        <f>SUM(AF5:AF16)</f>
        <v>6028.3000000000011</v>
      </c>
      <c r="AG17" s="97">
        <f t="shared" ref="AG17:AK17" si="2">SUM(AG5:AG16)</f>
        <v>0</v>
      </c>
      <c r="AH17" s="94">
        <f t="shared" si="2"/>
        <v>0</v>
      </c>
      <c r="AI17" s="97">
        <f t="shared" si="2"/>
        <v>0</v>
      </c>
      <c r="AJ17" s="98">
        <f t="shared" si="2"/>
        <v>0</v>
      </c>
      <c r="AK17" s="99">
        <f t="shared" si="2"/>
        <v>0</v>
      </c>
      <c r="AL17" s="100"/>
      <c r="AM17" s="100">
        <f t="shared" ref="AM17:AU17" si="3">SUM(AM5:AM16)</f>
        <v>10252.65</v>
      </c>
      <c r="AN17" s="100">
        <f t="shared" si="3"/>
        <v>409210.70999999996</v>
      </c>
      <c r="AO17" s="94">
        <f t="shared" si="3"/>
        <v>619804.11</v>
      </c>
      <c r="AP17" s="101">
        <f t="shared" si="3"/>
        <v>30.878100000000003</v>
      </c>
      <c r="AQ17" s="101">
        <f>SUM(AQ5:AQ16)</f>
        <v>29.120600000000003</v>
      </c>
      <c r="AR17" s="101">
        <f t="shared" si="3"/>
        <v>28.824599999999997</v>
      </c>
      <c r="AS17" s="101">
        <f t="shared" si="3"/>
        <v>0</v>
      </c>
      <c r="AT17" s="97">
        <f t="shared" si="3"/>
        <v>10.98</v>
      </c>
      <c r="AU17" s="94">
        <f t="shared" si="3"/>
        <v>62914</v>
      </c>
      <c r="AV17" s="102">
        <f>SUM(AV5:AV16)</f>
        <v>24552.359999999993</v>
      </c>
      <c r="AW17" s="103">
        <f t="shared" ref="AW17" si="4">SUM(AW5:AW16)</f>
        <v>2408</v>
      </c>
    </row>
    <row r="18" spans="1:49" ht="15.75" thickBot="1" x14ac:dyDescent="0.3">
      <c r="A18" s="32"/>
      <c r="B18" s="104"/>
      <c r="C18" s="105"/>
      <c r="D18" s="106">
        <f>SUM(E17+D17)</f>
        <v>457669.15</v>
      </c>
      <c r="E18" s="107"/>
      <c r="F18" s="105"/>
      <c r="G18" s="106">
        <f>SUM(H17+G17)</f>
        <v>78147.839999999997</v>
      </c>
      <c r="H18" s="107"/>
      <c r="I18" s="105"/>
      <c r="J18" s="108">
        <f>SUM(K17+J17)</f>
        <v>862705.79</v>
      </c>
      <c r="K18" s="109"/>
      <c r="L18" s="110"/>
      <c r="M18" s="106">
        <f>SUM(N17+M17)</f>
        <v>232432.84000000003</v>
      </c>
      <c r="N18" s="107"/>
      <c r="O18" s="110"/>
      <c r="P18" s="106">
        <f>SUM(Q17+P17)</f>
        <v>33989.300000000003</v>
      </c>
      <c r="Q18" s="107"/>
      <c r="R18" s="110"/>
      <c r="S18" s="106">
        <f>SUM(T17+S17)</f>
        <v>0</v>
      </c>
      <c r="T18" s="107"/>
      <c r="U18" s="110"/>
      <c r="V18" s="106">
        <f>SUM(W17+V17)</f>
        <v>0</v>
      </c>
      <c r="W18" s="107"/>
      <c r="X18" s="110"/>
      <c r="Y18" s="106">
        <f>SUM(Z17+Y17)</f>
        <v>0</v>
      </c>
      <c r="Z18" s="107"/>
      <c r="AA18" s="110"/>
      <c r="AB18" s="106">
        <f>SUM(AC17+AB17)</f>
        <v>11329.64</v>
      </c>
      <c r="AC18" s="107"/>
      <c r="AD18" s="111"/>
      <c r="AE18" s="106">
        <f>SUM(AF17+AE17)</f>
        <v>40892.97</v>
      </c>
      <c r="AF18" s="107"/>
      <c r="AG18" s="112"/>
      <c r="AH18" s="90"/>
      <c r="AI18" s="113"/>
      <c r="AJ18" s="114"/>
      <c r="AK18" s="115"/>
      <c r="AL18" s="116"/>
      <c r="AM18" s="117"/>
      <c r="AN18" s="117"/>
      <c r="AO18" s="90"/>
      <c r="AP18" s="118"/>
      <c r="AQ18" s="118"/>
      <c r="AR18" s="119"/>
      <c r="AS18" s="120"/>
      <c r="AT18" s="121"/>
      <c r="AU18" s="90"/>
      <c r="AV18" s="122"/>
      <c r="AW18" s="123"/>
    </row>
    <row r="19" spans="1:49" ht="21.75" thickBot="1" x14ac:dyDescent="0.3">
      <c r="A19" s="124"/>
      <c r="B19" s="125"/>
      <c r="C19" s="126"/>
      <c r="D19" s="127"/>
      <c r="E19" s="128"/>
      <c r="F19" s="128"/>
      <c r="G19" s="128"/>
      <c r="H19" s="128"/>
      <c r="I19" s="128"/>
      <c r="J19" s="128"/>
      <c r="K19" s="128"/>
      <c r="L19" s="128"/>
      <c r="M19" s="128"/>
      <c r="N19" s="128"/>
      <c r="O19" s="128"/>
      <c r="P19" s="128"/>
      <c r="Q19" s="128"/>
      <c r="R19" s="128"/>
      <c r="S19" s="128"/>
      <c r="T19" s="128"/>
      <c r="U19" s="128"/>
      <c r="V19" s="128"/>
      <c r="W19" s="128"/>
      <c r="X19" s="128"/>
      <c r="Y19" s="128"/>
      <c r="Z19" s="128"/>
      <c r="AA19" s="128"/>
      <c r="AB19" s="128"/>
      <c r="AC19" s="128"/>
      <c r="AD19" s="128"/>
      <c r="AE19" s="128"/>
      <c r="AF19" s="128"/>
      <c r="AG19" s="128"/>
      <c r="AH19" s="128"/>
      <c r="AI19" s="128"/>
      <c r="AJ19" s="128"/>
      <c r="AK19" s="128"/>
      <c r="AL19" s="129"/>
      <c r="AM19" s="129"/>
      <c r="AN19" s="129"/>
      <c r="AO19" s="130"/>
      <c r="AP19" s="131"/>
      <c r="AQ19" s="131"/>
      <c r="AR19" s="131"/>
      <c r="AS19" s="131"/>
      <c r="AT19" s="132"/>
      <c r="AU19" s="130"/>
      <c r="AV19" s="130"/>
      <c r="AW19" s="133"/>
    </row>
    <row r="20" spans="1:49" ht="21" x14ac:dyDescent="0.35">
      <c r="A20" s="134"/>
      <c r="B20" s="135" t="s">
        <v>83</v>
      </c>
      <c r="C20" s="136"/>
      <c r="D20" s="136"/>
      <c r="E20" s="136"/>
      <c r="F20" s="137"/>
      <c r="G20" s="128"/>
      <c r="H20" s="135" t="s">
        <v>84</v>
      </c>
      <c r="I20" s="136"/>
      <c r="J20" s="136"/>
      <c r="K20" s="136"/>
      <c r="L20" s="138"/>
      <c r="M20" s="139"/>
      <c r="N20" s="140"/>
      <c r="O20" s="128"/>
      <c r="P20" s="141" t="s">
        <v>85</v>
      </c>
      <c r="Q20" s="142"/>
      <c r="R20" s="143"/>
      <c r="S20" s="128"/>
      <c r="T20" s="9" t="s">
        <v>86</v>
      </c>
      <c r="U20" s="7"/>
      <c r="V20" s="8"/>
      <c r="W20" s="128"/>
      <c r="X20" s="128"/>
      <c r="Y20" s="128"/>
      <c r="Z20" s="128"/>
      <c r="AA20" s="128"/>
      <c r="AB20" s="128"/>
      <c r="AC20" s="128"/>
      <c r="AD20" s="128"/>
      <c r="AE20" s="128"/>
      <c r="AF20" s="128"/>
      <c r="AG20" s="128"/>
      <c r="AH20" s="128"/>
      <c r="AI20" s="128"/>
      <c r="AJ20" s="128"/>
      <c r="AK20" s="128"/>
      <c r="AL20" s="129"/>
      <c r="AM20" s="129"/>
      <c r="AN20" s="129"/>
      <c r="AO20" s="130"/>
      <c r="AP20" s="131"/>
      <c r="AQ20" s="131"/>
      <c r="AR20" s="131"/>
      <c r="AS20" s="131"/>
      <c r="AT20" s="132"/>
      <c r="AU20" s="130"/>
      <c r="AV20" s="130"/>
      <c r="AW20" s="133"/>
    </row>
    <row r="21" spans="1:49" ht="45.75" thickBot="1" x14ac:dyDescent="0.3">
      <c r="A21" s="134"/>
      <c r="B21" s="144" t="s">
        <v>0</v>
      </c>
      <c r="C21" s="145"/>
      <c r="D21" s="145"/>
      <c r="E21" s="145"/>
      <c r="F21" s="146"/>
      <c r="G21" s="128"/>
      <c r="H21" s="144" t="s">
        <v>0</v>
      </c>
      <c r="I21" s="147"/>
      <c r="J21" s="147"/>
      <c r="K21" s="147"/>
      <c r="L21" s="147"/>
      <c r="M21" s="148"/>
      <c r="N21" s="149"/>
      <c r="O21" s="128"/>
      <c r="P21" s="150" t="s">
        <v>0</v>
      </c>
      <c r="Q21" s="151"/>
      <c r="R21" s="152"/>
      <c r="S21" s="153"/>
      <c r="T21" s="26" t="s">
        <v>87</v>
      </c>
      <c r="U21" s="24" t="s">
        <v>88</v>
      </c>
      <c r="V21" s="25" t="s">
        <v>25</v>
      </c>
      <c r="W21" s="128"/>
      <c r="X21" s="128"/>
      <c r="Y21" s="128"/>
      <c r="Z21" s="128"/>
      <c r="AA21" s="128"/>
      <c r="AB21" s="128"/>
      <c r="AC21" s="128"/>
      <c r="AD21" s="128"/>
      <c r="AE21" s="128"/>
      <c r="AF21" s="128"/>
      <c r="AG21" s="128"/>
      <c r="AH21" s="128"/>
      <c r="AI21" s="128"/>
      <c r="AJ21" s="128"/>
      <c r="AK21" s="128"/>
      <c r="AL21" s="129"/>
      <c r="AM21" s="129"/>
      <c r="AN21" s="129"/>
      <c r="AO21" s="130"/>
      <c r="AP21" s="131"/>
      <c r="AQ21" s="131"/>
      <c r="AR21" s="131"/>
      <c r="AS21" s="131"/>
      <c r="AT21" s="132"/>
      <c r="AU21" s="130"/>
      <c r="AV21" s="130"/>
      <c r="AW21" s="133"/>
    </row>
    <row r="22" spans="1:49" ht="21.75" thickBot="1" x14ac:dyDescent="0.3">
      <c r="A22" s="134"/>
      <c r="B22" s="154" t="s">
        <v>16</v>
      </c>
      <c r="C22" s="155" t="s">
        <v>89</v>
      </c>
      <c r="D22" s="155" t="s">
        <v>90</v>
      </c>
      <c r="E22" s="155" t="s">
        <v>47</v>
      </c>
      <c r="F22" s="156" t="s">
        <v>91</v>
      </c>
      <c r="G22" s="128"/>
      <c r="H22" s="157" t="s">
        <v>16</v>
      </c>
      <c r="I22" s="158" t="s">
        <v>92</v>
      </c>
      <c r="J22" s="159" t="s">
        <v>93</v>
      </c>
      <c r="K22" s="158" t="s">
        <v>94</v>
      </c>
      <c r="L22" s="160" t="s">
        <v>95</v>
      </c>
      <c r="M22" s="161" t="s">
        <v>96</v>
      </c>
      <c r="N22" s="160" t="s">
        <v>93</v>
      </c>
      <c r="O22" s="128"/>
      <c r="P22" s="162" t="s">
        <v>16</v>
      </c>
      <c r="Q22" s="163" t="s">
        <v>92</v>
      </c>
      <c r="R22" s="160" t="s">
        <v>93</v>
      </c>
      <c r="S22" s="128"/>
      <c r="T22" s="164" t="s">
        <v>61</v>
      </c>
      <c r="U22" s="165" t="s">
        <v>61</v>
      </c>
      <c r="V22" s="166" t="s">
        <v>62</v>
      </c>
      <c r="W22" s="128"/>
      <c r="X22" s="128"/>
      <c r="Y22" s="128"/>
      <c r="Z22" s="128"/>
      <c r="AA22" s="128"/>
      <c r="AB22" s="128"/>
      <c r="AC22" s="128"/>
      <c r="AD22" s="128"/>
      <c r="AE22" s="128"/>
      <c r="AF22" s="128"/>
      <c r="AG22" s="128"/>
      <c r="AH22" s="128"/>
      <c r="AI22" s="128"/>
      <c r="AJ22" s="128"/>
      <c r="AK22" s="128"/>
      <c r="AL22" s="129"/>
      <c r="AM22" s="129"/>
      <c r="AN22" s="129"/>
      <c r="AO22" s="130"/>
      <c r="AP22" s="131"/>
      <c r="AQ22" s="131"/>
      <c r="AR22" s="131"/>
      <c r="AS22" s="131"/>
      <c r="AT22" s="132"/>
      <c r="AU22" s="130"/>
      <c r="AV22" s="130"/>
      <c r="AW22" s="133"/>
    </row>
    <row r="23" spans="1:49" ht="21" x14ac:dyDescent="0.25">
      <c r="A23" s="134"/>
      <c r="B23" s="167"/>
      <c r="C23" s="147"/>
      <c r="D23" s="168" t="s">
        <v>97</v>
      </c>
      <c r="E23" s="168" t="s">
        <v>62</v>
      </c>
      <c r="F23" s="169"/>
      <c r="G23" s="128"/>
      <c r="H23" s="170"/>
      <c r="I23" s="171" t="s">
        <v>98</v>
      </c>
      <c r="J23" s="172"/>
      <c r="K23" s="173" t="s">
        <v>98</v>
      </c>
      <c r="L23" s="172"/>
      <c r="M23" s="174" t="s">
        <v>98</v>
      </c>
      <c r="N23" s="172"/>
      <c r="O23" s="128"/>
      <c r="P23" s="175"/>
      <c r="Q23" s="176" t="s">
        <v>99</v>
      </c>
      <c r="R23" s="177"/>
      <c r="S23" s="128"/>
      <c r="T23" s="49"/>
      <c r="U23" s="44"/>
      <c r="V23" s="45"/>
      <c r="W23" s="128"/>
      <c r="X23" s="128"/>
      <c r="Y23" s="128"/>
      <c r="Z23" s="128"/>
      <c r="AA23" s="128"/>
      <c r="AB23" s="128"/>
      <c r="AC23" s="128"/>
      <c r="AD23" s="128"/>
      <c r="AE23" s="128"/>
      <c r="AF23" s="128"/>
      <c r="AG23" s="128"/>
      <c r="AH23" s="128"/>
      <c r="AI23" s="128"/>
      <c r="AJ23" s="128"/>
      <c r="AK23" s="128"/>
      <c r="AL23" s="129"/>
      <c r="AM23" s="129"/>
      <c r="AN23" s="129"/>
      <c r="AO23" s="130"/>
      <c r="AP23" s="131"/>
      <c r="AQ23" s="131"/>
      <c r="AR23" s="131"/>
      <c r="AS23" s="131"/>
      <c r="AT23" s="132"/>
      <c r="AU23" s="130"/>
      <c r="AV23" s="130"/>
      <c r="AW23" s="133"/>
    </row>
    <row r="24" spans="1:49" ht="21" x14ac:dyDescent="0.25">
      <c r="A24" s="134"/>
      <c r="B24" s="178" t="s">
        <v>70</v>
      </c>
      <c r="C24" s="145">
        <v>36.67</v>
      </c>
      <c r="D24" s="179">
        <v>37944.28</v>
      </c>
      <c r="E24" s="179">
        <v>99613.5</v>
      </c>
      <c r="F24" s="146"/>
      <c r="G24" s="128"/>
      <c r="H24" s="170" t="s">
        <v>70</v>
      </c>
      <c r="I24" s="180"/>
      <c r="J24" s="181"/>
      <c r="K24" s="182"/>
      <c r="L24" s="183"/>
      <c r="M24" s="184"/>
      <c r="N24" s="183"/>
      <c r="O24" s="128"/>
      <c r="P24" s="175" t="s">
        <v>70</v>
      </c>
      <c r="Q24" s="185"/>
      <c r="R24" s="186"/>
      <c r="S24" s="128"/>
      <c r="T24" s="62"/>
      <c r="U24" s="57"/>
      <c r="V24" s="58"/>
      <c r="W24" s="128"/>
      <c r="X24" s="128"/>
      <c r="Y24" s="128"/>
      <c r="Z24" s="128"/>
      <c r="AA24" s="128"/>
      <c r="AB24" s="128"/>
      <c r="AC24" s="128"/>
      <c r="AD24" s="128"/>
      <c r="AE24" s="128"/>
      <c r="AF24" s="128"/>
      <c r="AG24" s="128"/>
      <c r="AH24" s="128"/>
      <c r="AI24" s="128"/>
      <c r="AJ24" s="128"/>
      <c r="AK24" s="128"/>
      <c r="AL24" s="129"/>
      <c r="AM24" s="129"/>
      <c r="AN24" s="129"/>
      <c r="AO24" s="130"/>
      <c r="AP24" s="131"/>
      <c r="AQ24" s="131"/>
      <c r="AR24" s="131"/>
      <c r="AS24" s="131"/>
      <c r="AT24" s="132"/>
      <c r="AU24" s="130"/>
      <c r="AV24" s="130"/>
      <c r="AW24" s="133"/>
    </row>
    <row r="25" spans="1:49" ht="21" x14ac:dyDescent="0.25">
      <c r="A25" s="134"/>
      <c r="B25" s="178" t="s">
        <v>71</v>
      </c>
      <c r="C25" s="145">
        <v>32.99</v>
      </c>
      <c r="D25" s="179">
        <v>34136.400000000001</v>
      </c>
      <c r="E25" s="179">
        <v>101833.4</v>
      </c>
      <c r="F25" s="146"/>
      <c r="G25" s="128"/>
      <c r="H25" s="170" t="s">
        <v>71</v>
      </c>
      <c r="I25" s="180"/>
      <c r="J25" s="181"/>
      <c r="K25" s="182"/>
      <c r="L25" s="183"/>
      <c r="M25" s="184"/>
      <c r="N25" s="183"/>
      <c r="O25" s="128"/>
      <c r="P25" s="175" t="s">
        <v>71</v>
      </c>
      <c r="Q25" s="185"/>
      <c r="R25" s="186"/>
      <c r="S25" s="128"/>
      <c r="T25" s="62"/>
      <c r="U25" s="57"/>
      <c r="V25" s="58"/>
      <c r="W25" s="128"/>
      <c r="X25" s="128"/>
      <c r="Y25" s="128"/>
      <c r="Z25" s="128"/>
      <c r="AA25" s="128"/>
      <c r="AB25" s="128"/>
      <c r="AC25" s="128"/>
      <c r="AD25" s="128"/>
      <c r="AE25" s="128"/>
      <c r="AF25" s="128"/>
      <c r="AG25" s="128"/>
      <c r="AH25" s="128"/>
      <c r="AI25" s="128"/>
      <c r="AJ25" s="128"/>
      <c r="AK25" s="128"/>
      <c r="AL25" s="129"/>
      <c r="AM25" s="129"/>
      <c r="AN25" s="129"/>
      <c r="AO25" s="130"/>
      <c r="AP25" s="131"/>
      <c r="AQ25" s="131"/>
      <c r="AR25" s="131"/>
      <c r="AS25" s="131"/>
      <c r="AT25" s="132"/>
      <c r="AU25" s="130"/>
      <c r="AV25" s="130"/>
      <c r="AW25" s="133"/>
    </row>
    <row r="26" spans="1:49" ht="21" x14ac:dyDescent="0.25">
      <c r="A26" s="134"/>
      <c r="B26" s="178" t="s">
        <v>72</v>
      </c>
      <c r="C26" s="145">
        <v>45.58</v>
      </c>
      <c r="D26" s="179">
        <v>47163.4</v>
      </c>
      <c r="E26" s="179">
        <v>122863</v>
      </c>
      <c r="F26" s="146"/>
      <c r="G26" s="128"/>
      <c r="H26" s="170" t="s">
        <v>72</v>
      </c>
      <c r="I26" s="180"/>
      <c r="J26" s="181"/>
      <c r="K26" s="182"/>
      <c r="L26" s="183"/>
      <c r="M26" s="184"/>
      <c r="N26" s="183"/>
      <c r="O26" s="128"/>
      <c r="P26" s="175" t="s">
        <v>72</v>
      </c>
      <c r="Q26" s="185"/>
      <c r="R26" s="186"/>
      <c r="S26" s="128"/>
      <c r="T26" s="62"/>
      <c r="U26" s="57"/>
      <c r="V26" s="58"/>
      <c r="W26" s="128"/>
      <c r="X26" s="128"/>
      <c r="Y26" s="128"/>
      <c r="Z26" s="128"/>
      <c r="AA26" s="128"/>
      <c r="AB26" s="128"/>
      <c r="AC26" s="128"/>
      <c r="AD26" s="128"/>
      <c r="AE26" s="128"/>
      <c r="AF26" s="128"/>
      <c r="AG26" s="128"/>
      <c r="AH26" s="128"/>
      <c r="AI26" s="128"/>
      <c r="AJ26" s="128"/>
      <c r="AK26" s="128"/>
      <c r="AL26" s="129"/>
      <c r="AM26" s="129"/>
      <c r="AN26" s="129"/>
      <c r="AO26" s="130"/>
      <c r="AP26" s="131"/>
      <c r="AQ26" s="131"/>
      <c r="AR26" s="131"/>
      <c r="AS26" s="131"/>
      <c r="AT26" s="132"/>
      <c r="AU26" s="130"/>
      <c r="AV26" s="130"/>
      <c r="AW26" s="133"/>
    </row>
    <row r="27" spans="1:49" ht="21" x14ac:dyDescent="0.25">
      <c r="A27" s="134"/>
      <c r="B27" s="178" t="s">
        <v>73</v>
      </c>
      <c r="C27" s="145">
        <v>39.14</v>
      </c>
      <c r="D27" s="179">
        <v>40500.11</v>
      </c>
      <c r="E27" s="179">
        <v>95863.7</v>
      </c>
      <c r="F27" s="146"/>
      <c r="G27" s="128"/>
      <c r="H27" s="170" t="s">
        <v>73</v>
      </c>
      <c r="I27" s="180"/>
      <c r="J27" s="181"/>
      <c r="K27" s="182"/>
      <c r="L27" s="183"/>
      <c r="M27" s="184"/>
      <c r="N27" s="183"/>
      <c r="O27" s="128"/>
      <c r="P27" s="175" t="s">
        <v>73</v>
      </c>
      <c r="Q27" s="185"/>
      <c r="R27" s="186"/>
      <c r="S27" s="128"/>
      <c r="T27" s="62"/>
      <c r="U27" s="57"/>
      <c r="V27" s="58"/>
      <c r="W27" s="128"/>
      <c r="X27" s="128"/>
      <c r="Y27" s="128"/>
      <c r="Z27" s="128"/>
      <c r="AA27" s="128"/>
      <c r="AB27" s="128"/>
      <c r="AC27" s="128"/>
      <c r="AD27" s="128"/>
      <c r="AE27" s="128"/>
      <c r="AF27" s="128"/>
      <c r="AG27" s="128"/>
      <c r="AH27" s="128"/>
      <c r="AI27" s="128"/>
      <c r="AJ27" s="128"/>
      <c r="AK27" s="128"/>
      <c r="AL27" s="129"/>
      <c r="AM27" s="129"/>
      <c r="AN27" s="129"/>
      <c r="AO27" s="130"/>
      <c r="AP27" s="131"/>
      <c r="AQ27" s="131"/>
      <c r="AR27" s="131"/>
      <c r="AS27" s="131"/>
      <c r="AT27" s="132"/>
      <c r="AU27" s="130"/>
      <c r="AV27" s="130"/>
      <c r="AW27" s="133"/>
    </row>
    <row r="28" spans="1:49" ht="21" x14ac:dyDescent="0.25">
      <c r="A28" s="134"/>
      <c r="B28" s="178" t="s">
        <v>74</v>
      </c>
      <c r="C28" s="145">
        <v>49.97</v>
      </c>
      <c r="D28" s="179" t="s">
        <v>100</v>
      </c>
      <c r="E28" s="179">
        <v>111957.7</v>
      </c>
      <c r="F28" s="146"/>
      <c r="G28" s="128"/>
      <c r="H28" s="170" t="s">
        <v>74</v>
      </c>
      <c r="I28" s="180"/>
      <c r="J28" s="181"/>
      <c r="K28" s="182"/>
      <c r="L28" s="183"/>
      <c r="M28" s="184"/>
      <c r="N28" s="183"/>
      <c r="O28" s="128"/>
      <c r="P28" s="175" t="s">
        <v>74</v>
      </c>
      <c r="Q28" s="185"/>
      <c r="R28" s="186"/>
      <c r="S28" s="128"/>
      <c r="T28" s="62"/>
      <c r="U28" s="57"/>
      <c r="V28" s="58"/>
      <c r="W28" s="128"/>
      <c r="X28" s="128"/>
      <c r="Y28" s="128"/>
      <c r="Z28" s="128"/>
      <c r="AA28" s="128"/>
      <c r="AB28" s="128"/>
      <c r="AC28" s="128"/>
      <c r="AD28" s="128"/>
      <c r="AE28" s="128"/>
      <c r="AF28" s="128"/>
      <c r="AG28" s="128"/>
      <c r="AH28" s="128"/>
      <c r="AI28" s="128"/>
      <c r="AJ28" s="128"/>
      <c r="AK28" s="128"/>
      <c r="AL28" s="129"/>
      <c r="AM28" s="129"/>
      <c r="AN28" s="129"/>
      <c r="AO28" s="130"/>
      <c r="AP28" s="131"/>
      <c r="AQ28" s="131"/>
      <c r="AR28" s="131"/>
      <c r="AS28" s="131"/>
      <c r="AT28" s="132"/>
      <c r="AU28" s="130"/>
      <c r="AV28" s="130"/>
      <c r="AW28" s="133"/>
    </row>
    <row r="29" spans="1:49" ht="21" x14ac:dyDescent="0.25">
      <c r="A29" s="134"/>
      <c r="B29" s="178" t="s">
        <v>75</v>
      </c>
      <c r="C29" s="145">
        <v>52.32</v>
      </c>
      <c r="D29" s="179">
        <v>54138.12</v>
      </c>
      <c r="E29" s="179">
        <v>121194.3</v>
      </c>
      <c r="F29" s="146"/>
      <c r="G29" s="128"/>
      <c r="H29" s="170" t="s">
        <v>75</v>
      </c>
      <c r="I29" s="180"/>
      <c r="J29" s="181"/>
      <c r="K29" s="182"/>
      <c r="L29" s="183"/>
      <c r="M29" s="184"/>
      <c r="N29" s="183"/>
      <c r="O29" s="128"/>
      <c r="P29" s="175" t="s">
        <v>75</v>
      </c>
      <c r="Q29" s="185"/>
      <c r="R29" s="186"/>
      <c r="S29" s="128"/>
      <c r="T29" s="62"/>
      <c r="U29" s="57"/>
      <c r="V29" s="58"/>
      <c r="W29" s="128"/>
      <c r="X29" s="128"/>
      <c r="Y29" s="128"/>
      <c r="Z29" s="128"/>
      <c r="AA29" s="128"/>
      <c r="AB29" s="128"/>
      <c r="AC29" s="128"/>
      <c r="AD29" s="128"/>
      <c r="AE29" s="128"/>
      <c r="AF29" s="128"/>
      <c r="AG29" s="128"/>
      <c r="AH29" s="128"/>
      <c r="AI29" s="128"/>
      <c r="AJ29" s="128"/>
      <c r="AK29" s="128"/>
      <c r="AL29" s="129"/>
      <c r="AM29" s="129"/>
      <c r="AN29" s="129"/>
      <c r="AO29" s="130"/>
      <c r="AP29" s="131"/>
      <c r="AQ29" s="131"/>
      <c r="AR29" s="131"/>
      <c r="AS29" s="131"/>
      <c r="AT29" s="132"/>
      <c r="AU29" s="130"/>
      <c r="AV29" s="130"/>
      <c r="AW29" s="133"/>
    </row>
    <row r="30" spans="1:49" ht="21" x14ac:dyDescent="0.25">
      <c r="A30" s="134"/>
      <c r="B30" s="178" t="s">
        <v>76</v>
      </c>
      <c r="C30" s="145">
        <v>47.54</v>
      </c>
      <c r="D30" s="179">
        <v>49192.959999999999</v>
      </c>
      <c r="E30" s="179">
        <v>107633.9</v>
      </c>
      <c r="F30" s="146"/>
      <c r="G30" s="128"/>
      <c r="H30" s="170" t="s">
        <v>76</v>
      </c>
      <c r="I30" s="180">
        <v>3.4</v>
      </c>
      <c r="J30" s="181">
        <v>7824.6</v>
      </c>
      <c r="K30" s="187">
        <v>0.5</v>
      </c>
      <c r="L30" s="183">
        <v>100</v>
      </c>
      <c r="M30" s="184">
        <v>7.06</v>
      </c>
      <c r="N30" s="183">
        <v>13779.9</v>
      </c>
      <c r="O30" s="128"/>
      <c r="P30" s="175" t="s">
        <v>76</v>
      </c>
      <c r="Q30" s="185"/>
      <c r="R30" s="186"/>
      <c r="S30" s="128"/>
      <c r="T30" s="62"/>
      <c r="U30" s="57"/>
      <c r="V30" s="58"/>
      <c r="W30" s="128"/>
      <c r="X30" s="128"/>
      <c r="Y30" s="128"/>
      <c r="Z30" s="128"/>
      <c r="AA30" s="128"/>
      <c r="AB30" s="128"/>
      <c r="AC30" s="128"/>
      <c r="AD30" s="128"/>
      <c r="AE30" s="128"/>
      <c r="AF30" s="128"/>
      <c r="AG30" s="128"/>
      <c r="AH30" s="128"/>
      <c r="AI30" s="128"/>
      <c r="AJ30" s="128"/>
      <c r="AK30" s="128"/>
      <c r="AL30" s="129"/>
      <c r="AM30" s="129"/>
      <c r="AN30" s="129"/>
      <c r="AO30" s="130"/>
      <c r="AP30" s="131"/>
      <c r="AQ30" s="131"/>
      <c r="AR30" s="131"/>
      <c r="AS30" s="131"/>
      <c r="AT30" s="132"/>
      <c r="AU30" s="130"/>
      <c r="AV30" s="130"/>
      <c r="AW30" s="133"/>
    </row>
    <row r="31" spans="1:49" ht="21" x14ac:dyDescent="0.25">
      <c r="A31" s="134"/>
      <c r="B31" s="178" t="s">
        <v>77</v>
      </c>
      <c r="C31" s="145">
        <v>48.3</v>
      </c>
      <c r="D31" s="179">
        <v>49978.42</v>
      </c>
      <c r="E31" s="179">
        <v>126803.7</v>
      </c>
      <c r="F31" s="146"/>
      <c r="G31" s="128"/>
      <c r="H31" s="170" t="s">
        <v>77</v>
      </c>
      <c r="I31" s="180">
        <v>2.4500000000000002</v>
      </c>
      <c r="J31" s="181">
        <v>5071.5</v>
      </c>
      <c r="K31" s="188">
        <v>1.69</v>
      </c>
      <c r="L31" s="183">
        <v>338</v>
      </c>
      <c r="M31" s="184">
        <v>20.65</v>
      </c>
      <c r="N31" s="183">
        <v>37639.78</v>
      </c>
      <c r="O31" s="128"/>
      <c r="P31" s="175" t="s">
        <v>77</v>
      </c>
      <c r="Q31" s="185"/>
      <c r="R31" s="186"/>
      <c r="S31" s="128"/>
      <c r="T31" s="62"/>
      <c r="U31" s="57"/>
      <c r="V31" s="58"/>
      <c r="W31" s="128"/>
      <c r="X31" s="128"/>
      <c r="Y31" s="128" t="s">
        <v>101</v>
      </c>
      <c r="Z31" s="128"/>
      <c r="AA31" s="128"/>
      <c r="AB31" s="128"/>
      <c r="AC31" s="128"/>
      <c r="AD31" s="128"/>
      <c r="AE31" s="128"/>
      <c r="AF31" s="128"/>
      <c r="AG31" s="128"/>
      <c r="AH31" s="128"/>
      <c r="AI31" s="128"/>
      <c r="AJ31" s="128"/>
      <c r="AK31" s="128"/>
      <c r="AL31" s="129"/>
      <c r="AM31" s="129"/>
      <c r="AN31" s="129"/>
      <c r="AO31" s="130"/>
      <c r="AP31" s="131"/>
      <c r="AQ31" s="131"/>
      <c r="AR31" s="131"/>
      <c r="AS31" s="131"/>
      <c r="AT31" s="132"/>
      <c r="AU31" s="130"/>
      <c r="AV31" s="130"/>
      <c r="AW31" s="133"/>
    </row>
    <row r="32" spans="1:49" ht="21" x14ac:dyDescent="0.25">
      <c r="A32" s="134"/>
      <c r="B32" s="178" t="s">
        <v>78</v>
      </c>
      <c r="C32" s="145">
        <v>40.950000000000003</v>
      </c>
      <c r="D32" s="179">
        <v>42373.01</v>
      </c>
      <c r="E32" s="179">
        <v>107799.3</v>
      </c>
      <c r="F32" s="146"/>
      <c r="G32" s="128"/>
      <c r="H32" s="170" t="s">
        <v>78</v>
      </c>
      <c r="I32" s="180">
        <v>2.4</v>
      </c>
      <c r="J32" s="181">
        <v>4968</v>
      </c>
      <c r="K32" s="188">
        <v>1.1399999999999999</v>
      </c>
      <c r="L32" s="183">
        <v>228</v>
      </c>
      <c r="M32" s="184">
        <v>16.649999999999999</v>
      </c>
      <c r="N32" s="183">
        <v>30245.279999999999</v>
      </c>
      <c r="O32" s="128"/>
      <c r="P32" s="175" t="s">
        <v>78</v>
      </c>
      <c r="Q32" s="185">
        <v>1.64</v>
      </c>
      <c r="R32" s="186">
        <v>19768.63</v>
      </c>
      <c r="S32" s="128"/>
      <c r="T32" s="62"/>
      <c r="U32" s="57"/>
      <c r="V32" s="58"/>
      <c r="W32" s="128"/>
      <c r="X32" s="128"/>
      <c r="Y32" s="128"/>
      <c r="Z32" s="128"/>
      <c r="AA32" s="128"/>
      <c r="AB32" s="128"/>
      <c r="AC32" s="128"/>
      <c r="AD32" s="128"/>
      <c r="AE32" s="128"/>
      <c r="AF32" s="128"/>
      <c r="AG32" s="128"/>
      <c r="AH32" s="128"/>
      <c r="AI32" s="128"/>
      <c r="AJ32" s="128"/>
      <c r="AK32" s="128"/>
      <c r="AL32" s="129"/>
      <c r="AM32" s="129"/>
      <c r="AN32" s="129"/>
      <c r="AO32" s="130"/>
      <c r="AP32" s="131"/>
      <c r="AQ32" s="131"/>
      <c r="AR32" s="131"/>
      <c r="AS32" s="131"/>
      <c r="AT32" s="132"/>
      <c r="AU32" s="130"/>
      <c r="AV32" s="130"/>
      <c r="AW32" s="133"/>
    </row>
    <row r="33" spans="1:49" ht="21" x14ac:dyDescent="0.25">
      <c r="A33" s="134"/>
      <c r="B33" s="178" t="s">
        <v>79</v>
      </c>
      <c r="C33" s="145">
        <v>35.049999999999997</v>
      </c>
      <c r="D33" s="179">
        <v>36267.980000000003</v>
      </c>
      <c r="E33" s="179">
        <v>94986</v>
      </c>
      <c r="F33" s="146"/>
      <c r="G33" s="128"/>
      <c r="H33" s="170" t="s">
        <v>79</v>
      </c>
      <c r="I33" s="180">
        <v>2.77</v>
      </c>
      <c r="J33" s="181">
        <v>5733.9</v>
      </c>
      <c r="K33" s="188">
        <v>1.81</v>
      </c>
      <c r="L33" s="183">
        <v>362</v>
      </c>
      <c r="M33" s="184">
        <v>11.12</v>
      </c>
      <c r="N33" s="183">
        <v>20268.98</v>
      </c>
      <c r="O33" s="128"/>
      <c r="P33" s="175" t="s">
        <v>79</v>
      </c>
      <c r="Q33" s="185">
        <v>1.54</v>
      </c>
      <c r="R33" s="186">
        <v>19829.86</v>
      </c>
      <c r="S33" s="128"/>
      <c r="T33" s="62">
        <v>2.81</v>
      </c>
      <c r="U33" s="57"/>
      <c r="V33" s="58">
        <v>3909.88</v>
      </c>
      <c r="W33" s="128"/>
      <c r="X33" s="128"/>
      <c r="Y33" s="128"/>
      <c r="Z33" s="128"/>
      <c r="AA33" s="128"/>
      <c r="AB33" s="128"/>
      <c r="AC33" s="128"/>
      <c r="AD33" s="128"/>
      <c r="AE33" s="128"/>
      <c r="AF33" s="128"/>
      <c r="AG33" s="128"/>
      <c r="AH33" s="128"/>
      <c r="AI33" s="128"/>
      <c r="AJ33" s="128"/>
      <c r="AK33" s="128"/>
      <c r="AL33" s="129"/>
      <c r="AM33" s="129"/>
      <c r="AN33" s="129"/>
      <c r="AO33" s="130"/>
      <c r="AP33" s="131"/>
      <c r="AQ33" s="131"/>
      <c r="AR33" s="131"/>
      <c r="AS33" s="131"/>
      <c r="AT33" s="132"/>
      <c r="AU33" s="130"/>
      <c r="AV33" s="130"/>
      <c r="AW33" s="133"/>
    </row>
    <row r="34" spans="1:49" ht="21" x14ac:dyDescent="0.25">
      <c r="A34" s="134"/>
      <c r="B34" s="178" t="s">
        <v>80</v>
      </c>
      <c r="C34" s="189">
        <v>40.67</v>
      </c>
      <c r="D34" s="179">
        <v>42083.28</v>
      </c>
      <c r="E34" s="179">
        <v>116058.6</v>
      </c>
      <c r="F34" s="146"/>
      <c r="G34" s="128"/>
      <c r="H34" s="170" t="s">
        <v>80</v>
      </c>
      <c r="I34" s="190">
        <v>2.42</v>
      </c>
      <c r="J34" s="181">
        <v>5009.3999999999996</v>
      </c>
      <c r="K34" s="188">
        <v>1.38</v>
      </c>
      <c r="L34" s="183">
        <v>276</v>
      </c>
      <c r="M34" s="184">
        <v>18.510000000000002</v>
      </c>
      <c r="N34" s="183">
        <v>33739.1</v>
      </c>
      <c r="O34" s="128"/>
      <c r="P34" s="175" t="s">
        <v>80</v>
      </c>
      <c r="Q34" s="191">
        <v>3.82</v>
      </c>
      <c r="R34" s="186">
        <v>39986.9</v>
      </c>
      <c r="S34" s="128"/>
      <c r="T34" s="62"/>
      <c r="U34" s="57"/>
      <c r="V34" s="58"/>
      <c r="W34" s="128"/>
      <c r="X34" s="128"/>
      <c r="Y34" s="128"/>
      <c r="Z34" s="128"/>
      <c r="AA34" s="128"/>
      <c r="AB34" s="128"/>
      <c r="AC34" s="128"/>
      <c r="AD34" s="128"/>
      <c r="AE34" s="128"/>
      <c r="AF34" s="128"/>
      <c r="AG34" s="128"/>
      <c r="AH34" s="128"/>
      <c r="AI34" s="128"/>
      <c r="AJ34" s="128"/>
      <c r="AK34" s="128"/>
      <c r="AL34" s="129"/>
      <c r="AM34" s="129"/>
      <c r="AN34" s="129"/>
      <c r="AO34" s="130"/>
      <c r="AP34" s="131"/>
      <c r="AQ34" s="131"/>
      <c r="AR34" s="131"/>
      <c r="AS34" s="131"/>
      <c r="AT34" s="132"/>
      <c r="AU34" s="130"/>
      <c r="AV34" s="130"/>
      <c r="AW34" s="133"/>
    </row>
    <row r="35" spans="1:49" ht="21.75" thickBot="1" x14ac:dyDescent="0.3">
      <c r="A35" s="134"/>
      <c r="B35" s="178" t="s">
        <v>81</v>
      </c>
      <c r="C35" s="145">
        <v>30.84</v>
      </c>
      <c r="D35" s="179">
        <v>31911.69</v>
      </c>
      <c r="E35" s="179">
        <v>95674.6</v>
      </c>
      <c r="F35" s="146"/>
      <c r="G35" s="128"/>
      <c r="H35" s="170" t="s">
        <v>81</v>
      </c>
      <c r="I35" s="192">
        <v>1.65</v>
      </c>
      <c r="J35" s="193">
        <v>3415.5</v>
      </c>
      <c r="K35" s="194">
        <v>1.6</v>
      </c>
      <c r="L35" s="195">
        <v>320</v>
      </c>
      <c r="M35" s="196">
        <v>12.34</v>
      </c>
      <c r="N35" s="195">
        <v>22492.73</v>
      </c>
      <c r="O35" s="128"/>
      <c r="P35" s="197" t="s">
        <v>81</v>
      </c>
      <c r="Q35" s="198">
        <v>1.46</v>
      </c>
      <c r="R35" s="199">
        <v>19508.73</v>
      </c>
      <c r="S35" s="128"/>
      <c r="T35" s="200"/>
      <c r="U35" s="201"/>
      <c r="V35" s="202"/>
      <c r="W35" s="128"/>
      <c r="X35" s="128"/>
      <c r="Y35" s="128"/>
      <c r="Z35" s="128"/>
      <c r="AA35" s="128"/>
      <c r="AB35" s="128"/>
      <c r="AC35" s="128"/>
      <c r="AD35" s="128"/>
      <c r="AE35" s="128"/>
      <c r="AF35" s="128"/>
      <c r="AG35" s="128"/>
      <c r="AH35" s="128"/>
      <c r="AI35" s="128"/>
      <c r="AJ35" s="128"/>
      <c r="AK35" s="128"/>
      <c r="AL35" s="129"/>
      <c r="AM35" s="129"/>
      <c r="AN35" s="129"/>
      <c r="AO35" s="130"/>
      <c r="AP35" s="131"/>
      <c r="AQ35" s="131"/>
      <c r="AR35" s="131"/>
      <c r="AS35" s="131"/>
      <c r="AT35" s="132"/>
      <c r="AU35" s="130"/>
      <c r="AV35" s="130"/>
      <c r="AW35" s="133"/>
    </row>
    <row r="36" spans="1:49" ht="21.75" thickBot="1" x14ac:dyDescent="0.3">
      <c r="A36" s="134"/>
      <c r="B36" s="203" t="s">
        <v>82</v>
      </c>
      <c r="C36" s="204">
        <f>SUM(C24:C35)</f>
        <v>500.02000000000004</v>
      </c>
      <c r="D36" s="205">
        <f>SUM(D24:D35)</f>
        <v>465689.64999999997</v>
      </c>
      <c r="E36" s="205">
        <f>SUM(E24:E35)</f>
        <v>1302281.7000000002</v>
      </c>
      <c r="F36" s="206"/>
      <c r="G36" s="128"/>
      <c r="H36" s="207" t="s">
        <v>82</v>
      </c>
      <c r="I36" s="204">
        <f t="shared" ref="I36:N36" si="5">SUM(I24:I35)</f>
        <v>15.09</v>
      </c>
      <c r="J36" s="205">
        <f t="shared" si="5"/>
        <v>32022.9</v>
      </c>
      <c r="K36" s="208">
        <f>SUM(K24:K35)</f>
        <v>8.120000000000001</v>
      </c>
      <c r="L36" s="209">
        <f t="shared" si="5"/>
        <v>1624</v>
      </c>
      <c r="M36" s="210">
        <f t="shared" si="5"/>
        <v>86.33</v>
      </c>
      <c r="N36" s="211">
        <f t="shared" si="5"/>
        <v>158165.76999999999</v>
      </c>
      <c r="O36" s="128"/>
      <c r="P36" s="212" t="s">
        <v>82</v>
      </c>
      <c r="Q36" s="213">
        <f t="shared" ref="Q36:R36" si="6">SUM(Q24:Q35)</f>
        <v>8.4600000000000009</v>
      </c>
      <c r="R36" s="214">
        <f t="shared" si="6"/>
        <v>99094.12000000001</v>
      </c>
      <c r="S36" s="128"/>
      <c r="T36" s="215">
        <f>SUM(T23:T34)</f>
        <v>2.81</v>
      </c>
      <c r="U36" s="98">
        <f>SUM(U23:U34)</f>
        <v>0</v>
      </c>
      <c r="V36" s="216">
        <f>SUM(V23:V34)</f>
        <v>3909.88</v>
      </c>
      <c r="W36" s="128"/>
      <c r="X36" s="128"/>
      <c r="Y36" s="128"/>
      <c r="Z36" s="128"/>
      <c r="AA36" s="128"/>
      <c r="AB36" s="128"/>
      <c r="AC36" s="128"/>
      <c r="AD36" s="128"/>
      <c r="AE36" s="128"/>
      <c r="AF36" s="128"/>
      <c r="AG36" s="128"/>
      <c r="AH36" s="128"/>
      <c r="AI36" s="128"/>
      <c r="AJ36" s="128"/>
      <c r="AK36" s="128"/>
      <c r="AL36" s="129"/>
      <c r="AM36" s="129"/>
      <c r="AN36" s="129"/>
      <c r="AO36" s="130"/>
      <c r="AP36" s="131"/>
      <c r="AQ36" s="131"/>
      <c r="AR36" s="131"/>
      <c r="AS36" s="131"/>
      <c r="AT36" s="132"/>
      <c r="AU36" s="130"/>
      <c r="AV36" s="130"/>
      <c r="AW36" s="133"/>
    </row>
    <row r="37" spans="1:49" ht="21.75" thickBot="1" x14ac:dyDescent="0.3">
      <c r="A37" s="124"/>
      <c r="B37" s="217" t="s">
        <v>102</v>
      </c>
      <c r="C37" s="217"/>
      <c r="D37" s="218">
        <f>SUM(E36+D36+D18+G18+J18+J36+N36+R36+M18+P18+S18+V18+Y18+AB18+AE18-AN17+AO17-AU17+AV17-AM17)</f>
        <v>3936400.78</v>
      </c>
      <c r="E37" s="219"/>
      <c r="F37" s="220"/>
      <c r="G37" s="128"/>
      <c r="H37" s="221"/>
      <c r="I37" s="221"/>
      <c r="J37" s="222"/>
      <c r="K37" s="222"/>
      <c r="L37" s="222"/>
      <c r="M37" s="223"/>
      <c r="N37" s="223"/>
      <c r="O37" s="128"/>
      <c r="P37" s="128"/>
      <c r="Q37" s="128"/>
      <c r="R37" s="128"/>
      <c r="S37" s="128"/>
      <c r="T37" s="224"/>
      <c r="U37" s="225">
        <f>SUM(V36+U36)</f>
        <v>3909.88</v>
      </c>
      <c r="V37" s="226"/>
      <c r="W37" s="128"/>
      <c r="X37" s="128"/>
      <c r="Y37" s="128"/>
      <c r="Z37" s="128"/>
      <c r="AA37" s="128"/>
      <c r="AB37" s="128"/>
      <c r="AC37" s="128"/>
      <c r="AD37" s="128"/>
      <c r="AE37" s="128"/>
      <c r="AF37" s="128"/>
      <c r="AG37" s="128"/>
      <c r="AH37" s="128"/>
      <c r="AI37" s="128"/>
      <c r="AJ37" s="128"/>
      <c r="AK37" s="128"/>
      <c r="AL37" s="129"/>
      <c r="AM37" s="129"/>
      <c r="AN37" s="129"/>
      <c r="AO37" s="130"/>
      <c r="AP37" s="131"/>
      <c r="AQ37" s="131"/>
      <c r="AR37" s="131"/>
      <c r="AS37" s="131"/>
      <c r="AT37" s="132"/>
      <c r="AU37" s="130"/>
      <c r="AV37" s="130"/>
      <c r="AW37" s="133"/>
    </row>
    <row r="38" spans="1:49" ht="21.75" thickBot="1" x14ac:dyDescent="0.3">
      <c r="A38" s="124"/>
      <c r="B38" s="227" t="s">
        <v>103</v>
      </c>
      <c r="C38" s="227"/>
      <c r="D38" s="228">
        <f>SUM(C36+C17+F17+I17+L17+O17+R17+M36)</f>
        <v>1236.8699999999999</v>
      </c>
      <c r="E38" s="229"/>
      <c r="F38" s="230"/>
      <c r="G38" s="128"/>
      <c r="H38" s="231" t="s">
        <v>104</v>
      </c>
      <c r="I38" s="232">
        <f>SUM(AP17+I36+Q36)</f>
        <v>54.428100000000008</v>
      </c>
      <c r="J38" s="233"/>
      <c r="K38" s="234" t="s">
        <v>55</v>
      </c>
      <c r="L38" s="235">
        <f>SUM(AR17+K36)</f>
        <v>36.944599999999994</v>
      </c>
      <c r="M38" s="223"/>
      <c r="N38" s="236" t="s">
        <v>105</v>
      </c>
      <c r="O38" s="237">
        <f>SUM(F17+C36+M36+C17)</f>
        <v>810.35000000000014</v>
      </c>
      <c r="P38" s="128"/>
      <c r="Q38" s="238"/>
      <c r="R38" s="128"/>
      <c r="S38" s="128"/>
      <c r="T38" s="128"/>
      <c r="U38" s="128"/>
      <c r="V38" s="128"/>
      <c r="W38" s="128"/>
      <c r="X38" s="128"/>
      <c r="Y38" s="128"/>
      <c r="Z38" s="128"/>
      <c r="AA38" s="128"/>
      <c r="AB38" s="128"/>
      <c r="AC38" s="128"/>
      <c r="AD38" s="128"/>
      <c r="AE38" s="128"/>
      <c r="AF38" s="128"/>
      <c r="AG38" s="128"/>
      <c r="AH38" s="128"/>
      <c r="AI38" s="128"/>
      <c r="AJ38" s="128"/>
      <c r="AK38" s="128"/>
      <c r="AL38" s="129"/>
      <c r="AM38" s="129"/>
      <c r="AN38" s="129"/>
      <c r="AO38" s="130"/>
      <c r="AP38" s="131"/>
      <c r="AQ38" s="131"/>
      <c r="AR38" s="131"/>
      <c r="AS38" s="131"/>
      <c r="AT38" s="132"/>
      <c r="AU38" s="130"/>
      <c r="AV38" s="130"/>
      <c r="AW38" s="133"/>
    </row>
    <row r="39" spans="1:49" ht="21.75" thickBot="1" x14ac:dyDescent="0.3">
      <c r="A39" s="239"/>
      <c r="B39" s="240" t="s">
        <v>106</v>
      </c>
      <c r="C39" s="240"/>
      <c r="D39" s="241">
        <f>SUM(E36+E17+H17+K17+Q17+N17+T17+W17+Z17+AC17+AF17+AV17)</f>
        <v>2251170.8199999998</v>
      </c>
      <c r="E39" s="242"/>
      <c r="F39" s="243"/>
      <c r="G39" s="128"/>
      <c r="H39" s="221"/>
      <c r="I39" s="221"/>
      <c r="J39" s="223"/>
      <c r="K39" s="223"/>
      <c r="L39" s="223"/>
      <c r="M39" s="223"/>
      <c r="N39" s="223"/>
      <c r="O39" s="128"/>
      <c r="P39" s="128"/>
      <c r="Q39" s="128"/>
      <c r="R39" s="128"/>
      <c r="S39" s="128"/>
      <c r="T39" s="128"/>
      <c r="U39" s="128"/>
      <c r="V39" s="128"/>
      <c r="W39" s="128"/>
      <c r="X39" s="128"/>
      <c r="Y39" s="128"/>
      <c r="Z39" s="128"/>
      <c r="AA39" s="128"/>
      <c r="AB39" s="128"/>
      <c r="AC39" s="128"/>
      <c r="AD39" s="128"/>
      <c r="AE39" s="128"/>
      <c r="AF39" s="128"/>
      <c r="AG39" s="128"/>
      <c r="AH39" s="128"/>
      <c r="AI39" s="128"/>
      <c r="AJ39" s="128"/>
      <c r="AK39" s="128"/>
      <c r="AL39" s="129"/>
      <c r="AM39" s="129"/>
      <c r="AN39" s="129"/>
      <c r="AO39" s="130"/>
      <c r="AP39" s="131"/>
      <c r="AQ39" s="131"/>
      <c r="AR39" s="131"/>
      <c r="AS39" s="131"/>
      <c r="AT39" s="132"/>
      <c r="AU39" s="130"/>
      <c r="AV39" s="130"/>
      <c r="AW39" s="133"/>
    </row>
  </sheetData>
  <mergeCells count="40">
    <mergeCell ref="B38:C38"/>
    <mergeCell ref="D38:F38"/>
    <mergeCell ref="B39:C39"/>
    <mergeCell ref="D39:F39"/>
    <mergeCell ref="P21:R21"/>
    <mergeCell ref="I23:J23"/>
    <mergeCell ref="K23:L23"/>
    <mergeCell ref="M23:N23"/>
    <mergeCell ref="Q23:R23"/>
    <mergeCell ref="B37:C37"/>
    <mergeCell ref="D37:F37"/>
    <mergeCell ref="Y18:Z18"/>
    <mergeCell ref="AB18:AC18"/>
    <mergeCell ref="AE18:AF18"/>
    <mergeCell ref="B20:F20"/>
    <mergeCell ref="H20:L20"/>
    <mergeCell ref="P20:R20"/>
    <mergeCell ref="T20:V20"/>
    <mergeCell ref="AO2:AR2"/>
    <mergeCell ref="AT2:AV2"/>
    <mergeCell ref="A3:A39"/>
    <mergeCell ref="D18:E18"/>
    <mergeCell ref="G18:H18"/>
    <mergeCell ref="J18:K18"/>
    <mergeCell ref="M18:N18"/>
    <mergeCell ref="P18:Q18"/>
    <mergeCell ref="S18:T18"/>
    <mergeCell ref="V18:W18"/>
    <mergeCell ref="U2:W2"/>
    <mergeCell ref="X2:Z2"/>
    <mergeCell ref="AA2:AC2"/>
    <mergeCell ref="AD2:AF2"/>
    <mergeCell ref="AG2:AH2"/>
    <mergeCell ref="AI2:AJ2"/>
    <mergeCell ref="C2:E2"/>
    <mergeCell ref="F2:H2"/>
    <mergeCell ref="I2:K2"/>
    <mergeCell ref="L2:N2"/>
    <mergeCell ref="O2:Q2"/>
    <mergeCell ref="R2:T2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Jiří Smýkal</dc:creator>
  <cp:lastModifiedBy>Jiří Smýkal</cp:lastModifiedBy>
  <dcterms:created xsi:type="dcterms:W3CDTF">2022-02-22T09:26:28Z</dcterms:created>
  <dcterms:modified xsi:type="dcterms:W3CDTF">2022-02-22T09:29:07Z</dcterms:modified>
</cp:coreProperties>
</file>